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G20" i="1" l="1"/>
  <c r="G22" i="1"/>
  <c r="G19" i="1"/>
  <c r="G18" i="1" s="1"/>
  <c r="H22" i="1" l="1"/>
  <c r="G21" i="1"/>
  <c r="H20" i="1" l="1"/>
  <c r="I22" i="1"/>
  <c r="F22" i="1" s="1"/>
  <c r="E22" i="1"/>
  <c r="D22" i="1"/>
  <c r="H21" i="1"/>
  <c r="F27" i="1"/>
  <c r="E27" i="1"/>
  <c r="D27" i="1"/>
  <c r="D28" i="1"/>
  <c r="M21" i="1"/>
  <c r="L21" i="1"/>
  <c r="K21" i="1"/>
  <c r="K20" i="1"/>
  <c r="J21" i="1"/>
  <c r="J20" i="1"/>
  <c r="D21" i="1" l="1"/>
  <c r="F31" i="1"/>
  <c r="E31" i="1"/>
  <c r="D31" i="1"/>
  <c r="D64" i="1" l="1"/>
  <c r="E64" i="1"/>
  <c r="F64" i="1"/>
  <c r="F63" i="1"/>
  <c r="E63" i="1"/>
  <c r="D63" i="1"/>
  <c r="D62" i="1"/>
  <c r="E62" i="1"/>
  <c r="F62" i="1"/>
  <c r="D61" i="1"/>
  <c r="E61" i="1"/>
  <c r="F61" i="1"/>
  <c r="F60" i="1"/>
  <c r="E60" i="1"/>
  <c r="D60" i="1"/>
  <c r="D59" i="1"/>
  <c r="E59" i="1"/>
  <c r="F59" i="1"/>
  <c r="F57" i="1"/>
  <c r="E57" i="1"/>
  <c r="D57" i="1"/>
  <c r="D56" i="1"/>
  <c r="E56" i="1"/>
  <c r="F56" i="1"/>
  <c r="D55" i="1"/>
  <c r="E55" i="1"/>
  <c r="F55" i="1"/>
  <c r="D53" i="1"/>
  <c r="E53" i="1"/>
  <c r="F53" i="1"/>
  <c r="D52" i="1"/>
  <c r="E52" i="1"/>
  <c r="F52" i="1"/>
  <c r="D51" i="1"/>
  <c r="E51" i="1"/>
  <c r="F51" i="1"/>
  <c r="D49" i="1"/>
  <c r="E49" i="1"/>
  <c r="F49" i="1"/>
  <c r="D48" i="1"/>
  <c r="E48" i="1"/>
  <c r="F48" i="1"/>
  <c r="F47" i="1"/>
  <c r="E47" i="1"/>
  <c r="D47" i="1"/>
  <c r="D46" i="1"/>
  <c r="E46" i="1"/>
  <c r="D45" i="1"/>
  <c r="E45" i="1"/>
  <c r="D44" i="1"/>
  <c r="E44" i="1"/>
  <c r="F44" i="1"/>
  <c r="D43" i="1"/>
  <c r="E43" i="1"/>
  <c r="D42" i="1"/>
  <c r="E42" i="1"/>
  <c r="D41" i="1"/>
  <c r="E41" i="1"/>
  <c r="D40" i="1"/>
  <c r="E40" i="1"/>
  <c r="F40" i="1"/>
  <c r="D39" i="1"/>
  <c r="E39" i="1"/>
  <c r="F39" i="1"/>
  <c r="D38" i="1"/>
  <c r="E38" i="1"/>
  <c r="D35" i="1"/>
  <c r="E35" i="1"/>
  <c r="F35" i="1"/>
  <c r="D33" i="1"/>
  <c r="E33" i="1"/>
  <c r="F33" i="1"/>
  <c r="D30" i="1"/>
  <c r="E30" i="1"/>
  <c r="F30" i="1"/>
  <c r="E28" i="1"/>
  <c r="F28" i="1"/>
  <c r="O26" i="1" l="1"/>
  <c r="O20" i="1" s="1"/>
  <c r="N26" i="1"/>
  <c r="E26" i="1" s="1"/>
  <c r="M26" i="1"/>
  <c r="L20" i="1"/>
  <c r="M20" i="1" l="1"/>
  <c r="D26" i="1"/>
  <c r="D20" i="1"/>
  <c r="F20" i="1"/>
  <c r="F26" i="1"/>
  <c r="N20" i="1"/>
  <c r="O23" i="1"/>
  <c r="N23" i="1"/>
  <c r="M23" i="1"/>
  <c r="M19" i="1" s="1"/>
  <c r="L23" i="1"/>
  <c r="L19" i="1" s="1"/>
  <c r="K23" i="1"/>
  <c r="K19" i="1" s="1"/>
  <c r="J23" i="1"/>
  <c r="J19" i="1" s="1"/>
  <c r="I23" i="1"/>
  <c r="I19" i="1" s="1"/>
  <c r="H23" i="1"/>
  <c r="H19" i="1" s="1"/>
  <c r="G23" i="1"/>
  <c r="D23" i="1" l="1"/>
  <c r="D19" i="1" s="1"/>
  <c r="F23" i="1"/>
  <c r="E23" i="1"/>
  <c r="E20" i="1"/>
  <c r="O21" i="1" l="1"/>
  <c r="O19" i="1" s="1"/>
  <c r="F21" i="1" l="1"/>
  <c r="F19" i="1" s="1"/>
  <c r="N21" i="1"/>
  <c r="N19" i="1" s="1"/>
  <c r="E21" i="1" l="1"/>
  <c r="E19" i="1" s="1"/>
  <c r="J18" i="1"/>
  <c r="M18" i="1" l="1"/>
  <c r="D18" i="1" s="1"/>
</calcChain>
</file>

<file path=xl/sharedStrings.xml><?xml version="1.0" encoding="utf-8"?>
<sst xmlns="http://schemas.openxmlformats.org/spreadsheetml/2006/main" count="139" uniqueCount="104">
  <si>
    <t>Приложение 4</t>
  </si>
  <si>
    <t>Информация</t>
  </si>
  <si>
    <t xml:space="preserve"> № п/п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</si>
  <si>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</si>
  <si>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</si>
  <si>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</si>
  <si>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Средства бюджета ПМР (тыс. руб.)</t>
  </si>
  <si>
    <t>Средства краевого бюджета (тыс. руб.)</t>
  </si>
  <si>
    <t>Средства из внебюджетных источников (тыс. руб.)</t>
  </si>
  <si>
    <t>Средства из внебюджетных источников(тыс. руб.)</t>
  </si>
  <si>
    <t>всего по годам</t>
  </si>
  <si>
    <t>всего по источникам</t>
  </si>
  <si>
    <t>1.</t>
  </si>
  <si>
    <t>Управление образования</t>
  </si>
  <si>
    <t>1.1.1.</t>
  </si>
  <si>
    <t>1.2.1.</t>
  </si>
  <si>
    <t>1.3.1.</t>
  </si>
  <si>
    <t>Приобретение спортивного инвентаря и спортивного оборудования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</si>
  <si>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</si>
  <si>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</si>
  <si>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</si>
  <si>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2.1. Создание и модернизация материально-технической спортивной базы для подготовки спортивного резерва</t>
  </si>
  <si>
    <t>2.1.2.</t>
  </si>
  <si>
    <t>2.1.3.</t>
  </si>
  <si>
    <t xml:space="preserve">Строительство футбольного поля, пгт Лучегорск </t>
  </si>
  <si>
    <t>2.1.4.</t>
  </si>
  <si>
    <t>Строительство универсальной спортивной площадки в с. Нагорное</t>
  </si>
  <si>
    <t>2.1.5.</t>
  </si>
  <si>
    <t>Строительство универсальной спортивной площадки в с. Верхний Перевал</t>
  </si>
  <si>
    <t>2.1.6.</t>
  </si>
  <si>
    <t>2.1.7.</t>
  </si>
  <si>
    <t>Строительство универсальной спортивной площадки в с. Пожарское</t>
  </si>
  <si>
    <t>2.1.8.</t>
  </si>
  <si>
    <t>2.1.9.</t>
  </si>
  <si>
    <t>2.1.10.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</si>
  <si>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</si>
  <si>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2.1.11.</t>
  </si>
  <si>
    <t>2.1.12.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</si>
  <si>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</si>
  <si>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</si>
  <si>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</si>
  <si>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 xml:space="preserve">Управление образования                   </t>
  </si>
  <si>
    <t>2.2.2.</t>
  </si>
  <si>
    <t>2.2.3.</t>
  </si>
  <si>
    <t>Организация физкультурно-спортивной работы по месту жительства</t>
  </si>
  <si>
    <t>Раздел 1 «Развитие массовой физической культуры и спорта на территории Пожарского муниципального округа»</t>
  </si>
  <si>
    <t>1.3. Поэтапное внедрение Всероссийского физкультурно-спортивного комплекса ГТО на территории Пожарского муниципального округа</t>
  </si>
  <si>
    <t>Раздел 2 «Подготовка спортивного резерва на территории Пожарского муниципального округа»</t>
  </si>
  <si>
    <t>Строительство физкультурнооздоровительного комплекса в Пожарскогм муниципальном округе</t>
  </si>
  <si>
    <t xml:space="preserve">Создание универсальной спортивной площадки в с. Новостройка 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</si>
  <si>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Пожарском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</si>
  <si>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Федосьевска 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</si>
  <si>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Нагорное</t>
  </si>
  <si>
    <t xml:space="preserve">Установка плоскостного  спортивного сооружения для игровых видов спорта в с. Игнатьевка </t>
  </si>
  <si>
    <t>Выполнение работ по подготовке спортсменов Пожарского муниципального округа и их участию в официальных всероссийских, региональных, краевых физкультурных и спортивных мероприятиях</t>
  </si>
  <si>
    <t>3.1.</t>
  </si>
  <si>
    <t>выявление факторов риска основных хронических неинфекционных заболеваний (Курение; потребление алкоголя и наркотиков; повышенное артериальное давление; избыточная масса тела и ожирение; гипергликемия; гиперхолестеринемия (дисплипиделия))</t>
  </si>
  <si>
    <t>КГБУЗ "Пожарская ЦРБ"</t>
  </si>
  <si>
    <t>3.2.</t>
  </si>
  <si>
    <t>диспансеризация и профилактические осмотры взрослого населения</t>
  </si>
  <si>
    <t>3.3.</t>
  </si>
  <si>
    <t>1.2. Создание условий для привлечения населения к занятиям спортом, укреплению здоровья, коррекции факторов риска ХНИЗ</t>
  </si>
  <si>
    <t>Анализ динамики показателей заболеваемости и смертности населения от основных ХНИЗ (новообразования, болезни системы кровообращения, дыхания, пищеварения)</t>
  </si>
  <si>
    <t>4.1.</t>
  </si>
  <si>
    <t>Размещение в общественных местах информационных плакатов (стендов) о вреде факторов риска ХНИЗ и пользе здорового образа жизни (Детский парк пгт Лучегорск)</t>
  </si>
  <si>
    <t>4.2.</t>
  </si>
  <si>
    <t>Размещение в общественных местах информационных плакатов (стендов) о вреде факторов риска ХНИЗ и пользе здорового образа жизни (парк Героям Даманских событий пгт Лучегорск)</t>
  </si>
  <si>
    <t>4.3.</t>
  </si>
  <si>
    <t>4.4.</t>
  </si>
  <si>
    <t>Систематическое   освещение вопросов по пропаганде здорового образа жизни, преодолению вредных привычек, в том числе табакокурения, потребления алкогольной продукции и пива в средствах массовой информации</t>
  </si>
  <si>
    <t>4.5.</t>
  </si>
  <si>
    <t>4.6.</t>
  </si>
  <si>
    <t>Размещение в образовательных учреждениях Пожарского муниципального округа на информационных стендах наглядной агитации санитарно-просветительской направленности и здорового образа жизни</t>
  </si>
  <si>
    <t>Размещение в  учреждениях культуры Пожарского муниципального округа на информационных стендах наглядной агитации санитарно-просветительской направленности и здорового образа жизни</t>
  </si>
  <si>
    <t xml:space="preserve">Организация и проведение лекций в образовательных учреждениях Пожарского муниципального округа санитарно-просветительской направленности и здорового образа жизни </t>
  </si>
  <si>
    <t>1.1. Создание и модернизация материально-технической спортивной базы для развития массовой физической культуры и спорта, среды способствующей ведению гражданами здорового образа жизни</t>
  </si>
  <si>
    <t>1.1.3.</t>
  </si>
  <si>
    <t>Муниципальная программа «Развитие физической культуры и спорта, укрепление общественного здоровья населения Пожарского муниципального округа на 2023-2027 годы»</t>
  </si>
  <si>
    <t xml:space="preserve">спорта, укрепление общественного здоровья населения  Пожарского муниципального                            </t>
  </si>
  <si>
    <t xml:space="preserve">   к муниципальной программе «Развитие физической культуры и</t>
  </si>
  <si>
    <t>Раздел 3. Мероприятия по выявлениюфакторов риска основных хронических неинфекционных заболеваний у населения (ХНИЗ)</t>
  </si>
  <si>
    <t>Раздел 4. Мероприятия по мотивированию граждан к ведению здорового образа жизни посредством проведения информационно-коммуникационной компании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</si>
  <si>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округа и пгт Лучегорск, участие в межмуниципальных, краевых, региональных физкультурных и спортивных мероприятиях </t>
  </si>
  <si>
    <t>о ресурсном обеспечении реализации муниципальной программы "Развитие физической культуры и спорта, укрепление общественного здоровья населения  Пожарского муниципального округа на 2023- 2027 годы" за счёт средств Приморского края, Пожарского муниципального округа и внебюджетных источников</t>
  </si>
  <si>
    <t xml:space="preserve">     округа на 2023-2025 годы», утвержденной  постановлением </t>
  </si>
  <si>
    <t xml:space="preserve">     администрации Пожарского муниципального района </t>
  </si>
  <si>
    <t>Приобретение спортивного инвентаря и спортивного оборудования для массового спорта</t>
  </si>
  <si>
    <t>1.2.2.</t>
  </si>
  <si>
    <t>2.1.1.</t>
  </si>
  <si>
    <t xml:space="preserve">Создание пешеходного маршрута протяженностью 1 км. для прогулок и занятий скандинавской ходьбой  в пгт Лучегорск, лыжная база (отсыпка участка) </t>
  </si>
  <si>
    <t xml:space="preserve">Управление культуры, спорта и молодежной политики </t>
  </si>
  <si>
    <t>Материально-техническое обеспечение муниципальных бюджетных  учреждений спортивной направленности</t>
  </si>
  <si>
    <t>Развитие спортивной инфраструктуры, находящейся в муниципальной собственности (ремонт хоккейной коробки пгт Лучегорск, 2 мкр.)</t>
  </si>
  <si>
    <t>Развитие спортивной инфраструктуры, находящейся в муниципальной собственности (закупка и монтаж спортивного оборудования для создания скей-парка в с. Красный Яр)</t>
  </si>
  <si>
    <t>Администрация Пожарского муниципального округа</t>
  </si>
  <si>
    <t>1.1.2.</t>
  </si>
  <si>
    <t>Приложение 3</t>
  </si>
  <si>
    <t>к постановлению администрации</t>
  </si>
  <si>
    <t>Пожарского муниципального округа Приморского края</t>
  </si>
  <si>
    <r>
      <t>от  "31"октября</t>
    </r>
    <r>
      <rPr>
        <u/>
        <sz val="12"/>
        <rFont val="Times New Roman"/>
        <family val="1"/>
        <charset val="204"/>
      </rPr>
      <t xml:space="preserve"> 2022 года  </t>
    </r>
    <r>
      <rPr>
        <sz val="12"/>
        <rFont val="Times New Roman"/>
        <family val="1"/>
        <charset val="204"/>
      </rPr>
      <t xml:space="preserve">      №834-па</t>
    </r>
  </si>
  <si>
    <t>Средства бюджета ПМО (тыс. руб.)</t>
  </si>
  <si>
    <t>Средства бюджета ПМО          (тыс. руб.)</t>
  </si>
  <si>
    <t>Средства бюджета ПМО       (тыс. руб.)</t>
  </si>
  <si>
    <t>от "_01_" _марта_ 2023 года № _206-па_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</si>
</sst>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00"/>
    <numFmt numFmtId="166" formatCode="0.0000"/>
  </numFmts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2" fillId="2" borderId="0" xfId="0" applyFont="1" applyFill="1"/>
    <xf numFmtId="0" fontId="1" fillId="0" borderId="0" xfId="0" applyFont="1" applyAlignment="1">
      <alignment horizontal="left" indent="15"/>
    </xf>
    <xf numFmtId="0" fontId="4" fillId="2" borderId="0" xfId="0" applyFont="1" applyFill="1"/>
    <xf numFmtId="0" fontId="4" fillId="0" borderId="0" xfId="0" applyFont="1"/>
    <xf numFmtId="164" fontId="2" fillId="0" borderId="0" xfId="0" applyNumberFormat="1" applyFont="1"/>
    <xf numFmtId="0" fontId="5" fillId="2" borderId="2" xfId="0" applyFont="1" applyFill="1" applyBorder="1" applyAlignment="1">
      <alignment horizontal="center" textRotation="90" wrapText="1"/>
    </xf>
    <xf numFmtId="0" fontId="5" fillId="0" borderId="2" xfId="0" applyFont="1" applyBorder="1" applyAlignment="1">
      <alignment horizontal="center" textRotation="90" wrapText="1"/>
    </xf>
    <xf numFmtId="0" fontId="5" fillId="0" borderId="2" xfId="0" applyFont="1" applyBorder="1" applyAlignment="1">
      <alignment horizontal="center" vertical="top" wrapText="1"/>
    </xf>
    <xf numFmtId="0" fontId="4" fillId="0" borderId="2" xfId="0" applyFont="1" applyBorder="1"/>
    <xf numFmtId="0" fontId="1" fillId="0" borderId="2" xfId="0" applyFont="1" applyBorder="1" applyAlignment="1">
      <alignment horizontal="center" vertical="top" wrapText="1"/>
    </xf>
    <xf numFmtId="165" fontId="1" fillId="0" borderId="2" xfId="0" applyNumberFormat="1" applyFont="1" applyBorder="1" applyAlignment="1">
      <alignment horizontal="center" vertical="top" wrapText="1"/>
    </xf>
    <xf numFmtId="165" fontId="1" fillId="2" borderId="2" xfId="0" applyNumberFormat="1" applyFont="1" applyFill="1" applyBorder="1" applyAlignment="1">
      <alignment horizontal="center" vertical="top" wrapText="1"/>
    </xf>
    <xf numFmtId="165" fontId="1" fillId="2" borderId="2" xfId="0" applyNumberFormat="1" applyFont="1" applyFill="1" applyBorder="1" applyAlignment="1">
      <alignment horizontal="center" vertical="top"/>
    </xf>
    <xf numFmtId="165" fontId="1" fillId="0" borderId="2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165" fontId="2" fillId="2" borderId="2" xfId="0" applyNumberFormat="1" applyFont="1" applyFill="1" applyBorder="1" applyAlignment="1">
      <alignment horizontal="center" vertical="top"/>
    </xf>
    <xf numFmtId="165" fontId="2" fillId="0" borderId="2" xfId="0" applyNumberFormat="1" applyFont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165" fontId="7" fillId="0" borderId="2" xfId="0" applyNumberFormat="1" applyFont="1" applyBorder="1" applyAlignment="1">
      <alignment horizontal="center" vertical="top"/>
    </xf>
    <xf numFmtId="165" fontId="5" fillId="2" borderId="2" xfId="0" applyNumberFormat="1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 wrapText="1"/>
    </xf>
    <xf numFmtId="14" fontId="1" fillId="2" borderId="2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8" fillId="0" borderId="2" xfId="0" applyFont="1" applyBorder="1" applyAlignment="1">
      <alignment horizontal="center" wrapText="1"/>
    </xf>
    <xf numFmtId="165" fontId="0" fillId="0" borderId="2" xfId="0" applyNumberFormat="1" applyBorder="1" applyAlignment="1">
      <alignment horizontal="center" vertical="top"/>
    </xf>
    <xf numFmtId="0" fontId="2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top" wrapText="1"/>
    </xf>
    <xf numFmtId="165" fontId="5" fillId="2" borderId="2" xfId="0" applyNumberFormat="1" applyFont="1" applyFill="1" applyBorder="1" applyAlignment="1">
      <alignment horizontal="center" vertical="top" wrapText="1"/>
    </xf>
    <xf numFmtId="166" fontId="5" fillId="0" borderId="2" xfId="0" applyNumberFormat="1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164" fontId="5" fillId="2" borderId="0" xfId="0" applyNumberFormat="1" applyFont="1" applyFill="1" applyAlignment="1">
      <alignment horizontal="center"/>
    </xf>
    <xf numFmtId="0" fontId="1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4"/>
  <sheetViews>
    <sheetView tabSelected="1" zoomScale="70" zoomScaleNormal="70" workbookViewId="0">
      <selection activeCell="J9" sqref="J9:O9"/>
    </sheetView>
  </sheetViews>
  <sheetFormatPr defaultRowHeight="14.5" x14ac:dyDescent="0.35"/>
  <cols>
    <col min="1" max="1" width="8" customWidth="1"/>
    <col min="2" max="2" width="29.54296875" customWidth="1"/>
    <col min="3" max="3" width="17.453125" customWidth="1"/>
    <col min="4" max="4" width="13" customWidth="1"/>
    <col min="5" max="5" width="13.7265625" customWidth="1"/>
    <col min="6" max="6" width="11.26953125" customWidth="1"/>
    <col min="7" max="7" width="14.453125" customWidth="1"/>
    <col min="8" max="8" width="15.81640625" customWidth="1"/>
    <col min="9" max="9" width="10.1796875" customWidth="1"/>
    <col min="10" max="10" width="11" customWidth="1"/>
    <col min="11" max="11" width="14.7265625" customWidth="1"/>
    <col min="12" max="12" width="11.1796875" customWidth="1"/>
    <col min="13" max="13" width="13.1796875" customWidth="1"/>
    <col min="14" max="14" width="10.26953125" customWidth="1"/>
    <col min="15" max="15" width="10.453125" customWidth="1"/>
  </cols>
  <sheetData>
    <row r="1" spans="1:16" ht="15.5" x14ac:dyDescent="0.35">
      <c r="L1" s="2"/>
      <c r="M1" s="39" t="s">
        <v>96</v>
      </c>
      <c r="N1" s="39"/>
      <c r="O1" s="2"/>
    </row>
    <row r="2" spans="1:16" ht="15.5" x14ac:dyDescent="0.35">
      <c r="L2" s="39" t="s">
        <v>97</v>
      </c>
      <c r="M2" s="39"/>
      <c r="N2" s="39"/>
      <c r="O2" s="39"/>
    </row>
    <row r="3" spans="1:16" ht="15.5" x14ac:dyDescent="0.35">
      <c r="K3" s="39" t="s">
        <v>98</v>
      </c>
      <c r="L3" s="39"/>
      <c r="M3" s="39"/>
      <c r="N3" s="39"/>
      <c r="O3" s="39"/>
      <c r="P3" s="39"/>
    </row>
    <row r="4" spans="1:16" ht="15.5" x14ac:dyDescent="0.35">
      <c r="L4" s="39" t="s">
        <v>103</v>
      </c>
      <c r="M4" s="39"/>
      <c r="N4" s="39"/>
      <c r="O4" s="39"/>
    </row>
    <row r="5" spans="1:16" ht="15.5" x14ac:dyDescent="0.35">
      <c r="A5" s="2"/>
      <c r="B5" s="2"/>
      <c r="C5" s="2"/>
      <c r="D5" s="2"/>
      <c r="E5" s="2"/>
      <c r="F5" s="5"/>
      <c r="G5" s="6"/>
      <c r="H5" s="1"/>
      <c r="I5" s="1"/>
      <c r="J5" s="1"/>
      <c r="K5" s="1"/>
      <c r="L5" s="2"/>
      <c r="M5" s="44" t="s">
        <v>0</v>
      </c>
      <c r="N5" s="44"/>
      <c r="O5" s="7"/>
    </row>
    <row r="6" spans="1:16" ht="15.5" x14ac:dyDescent="0.35">
      <c r="A6" s="2"/>
      <c r="B6" s="2"/>
      <c r="C6" s="2"/>
      <c r="D6" s="2"/>
      <c r="E6" s="2"/>
      <c r="F6" s="2"/>
      <c r="G6" s="3"/>
      <c r="H6" s="1"/>
      <c r="I6" s="1"/>
      <c r="J6" s="45" t="s">
        <v>79</v>
      </c>
      <c r="K6" s="45"/>
      <c r="L6" s="45"/>
      <c r="M6" s="45"/>
      <c r="N6" s="45"/>
      <c r="O6" s="45"/>
    </row>
    <row r="7" spans="1:16" ht="15.5" x14ac:dyDescent="0.35">
      <c r="A7" s="2"/>
      <c r="B7" s="7"/>
      <c r="C7" s="2"/>
      <c r="D7" s="2"/>
      <c r="E7" s="2"/>
      <c r="F7" s="2"/>
      <c r="G7" s="3"/>
      <c r="H7" s="1"/>
      <c r="I7" s="3" t="s">
        <v>78</v>
      </c>
      <c r="J7" s="3"/>
      <c r="K7" s="3"/>
      <c r="L7" s="3"/>
      <c r="M7" s="3"/>
      <c r="N7" s="3"/>
      <c r="O7" s="3"/>
    </row>
    <row r="8" spans="1:16" ht="15.5" x14ac:dyDescent="0.35">
      <c r="A8" s="2"/>
      <c r="B8" s="2"/>
      <c r="C8" s="2"/>
      <c r="D8" s="2"/>
      <c r="E8" s="2"/>
      <c r="F8" s="2"/>
      <c r="G8" s="3"/>
      <c r="H8" s="1"/>
      <c r="I8" s="1"/>
      <c r="J8" s="45" t="s">
        <v>84</v>
      </c>
      <c r="K8" s="45"/>
      <c r="L8" s="45"/>
      <c r="M8" s="45"/>
      <c r="N8" s="45"/>
      <c r="O8" s="45"/>
    </row>
    <row r="9" spans="1:16" ht="15.5" x14ac:dyDescent="0.35">
      <c r="A9" s="2"/>
      <c r="B9" s="2"/>
      <c r="C9" s="2"/>
      <c r="D9" s="2"/>
      <c r="E9" s="2"/>
      <c r="F9" s="2"/>
      <c r="G9" s="3"/>
      <c r="H9" s="1"/>
      <c r="I9" s="1"/>
      <c r="J9" s="45" t="s">
        <v>85</v>
      </c>
      <c r="K9" s="45"/>
      <c r="L9" s="45"/>
      <c r="M9" s="45"/>
      <c r="N9" s="45"/>
      <c r="O9" s="45"/>
    </row>
    <row r="10" spans="1:16" ht="15.5" x14ac:dyDescent="0.35">
      <c r="A10" s="2"/>
      <c r="B10" s="2"/>
      <c r="C10" s="2"/>
      <c r="D10" s="2"/>
      <c r="E10" s="2"/>
      <c r="F10" s="2"/>
      <c r="G10" s="3"/>
      <c r="H10" s="1"/>
      <c r="I10" s="1"/>
      <c r="J10" s="45" t="s">
        <v>99</v>
      </c>
      <c r="K10" s="45"/>
      <c r="L10" s="45"/>
      <c r="M10" s="45"/>
      <c r="N10" s="45"/>
      <c r="O10" s="45"/>
    </row>
    <row r="11" spans="1:16" ht="15.5" x14ac:dyDescent="0.35">
      <c r="A11" s="2"/>
      <c r="B11" s="2"/>
      <c r="C11" s="2"/>
      <c r="D11" s="2"/>
      <c r="E11" s="2"/>
      <c r="F11" s="2"/>
      <c r="G11" s="3"/>
      <c r="H11" s="1"/>
      <c r="I11" s="1"/>
      <c r="J11" s="3"/>
      <c r="K11" s="1"/>
      <c r="L11" s="1"/>
      <c r="M11" s="7"/>
      <c r="N11" s="7"/>
      <c r="O11" s="7"/>
    </row>
    <row r="12" spans="1:16" ht="15.5" x14ac:dyDescent="0.35">
      <c r="A12" s="2"/>
      <c r="B12" s="2"/>
      <c r="C12" s="2"/>
      <c r="D12" s="2"/>
      <c r="E12" s="2"/>
      <c r="F12" s="8"/>
      <c r="G12" s="6"/>
      <c r="H12" s="2"/>
      <c r="I12" s="2"/>
      <c r="J12" s="4"/>
      <c r="K12" s="7"/>
      <c r="L12" s="2"/>
      <c r="M12" s="7"/>
      <c r="N12" s="7"/>
      <c r="O12" s="7"/>
    </row>
    <row r="13" spans="1:16" ht="15.5" x14ac:dyDescent="0.35">
      <c r="A13" s="53" t="s">
        <v>1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</row>
    <row r="14" spans="1:16" ht="27.75" customHeight="1" x14ac:dyDescent="0.35">
      <c r="A14" s="52" t="s">
        <v>83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</row>
    <row r="15" spans="1:16" ht="15" x14ac:dyDescent="0.35">
      <c r="A15" s="40" t="s">
        <v>2</v>
      </c>
      <c r="B15" s="40" t="s">
        <v>3</v>
      </c>
      <c r="C15" s="40" t="s">
        <v>4</v>
      </c>
      <c r="D15" s="40" t="s">
        <v>5</v>
      </c>
      <c r="E15" s="40"/>
      <c r="F15" s="40"/>
      <c r="G15" s="46">
        <v>2023</v>
      </c>
      <c r="H15" s="46"/>
      <c r="I15" s="46"/>
      <c r="J15" s="46">
        <v>2024</v>
      </c>
      <c r="K15" s="46"/>
      <c r="L15" s="46"/>
      <c r="M15" s="40">
        <v>2025</v>
      </c>
      <c r="N15" s="40"/>
      <c r="O15" s="40"/>
    </row>
    <row r="16" spans="1:16" ht="141" x14ac:dyDescent="0.35">
      <c r="A16" s="40"/>
      <c r="B16" s="40"/>
      <c r="C16" s="40"/>
      <c r="D16" s="10" t="s">
        <v>100</v>
      </c>
      <c r="E16" s="10" t="s">
        <v>7</v>
      </c>
      <c r="F16" s="10" t="s">
        <v>8</v>
      </c>
      <c r="G16" s="9" t="s">
        <v>101</v>
      </c>
      <c r="H16" s="10" t="s">
        <v>7</v>
      </c>
      <c r="I16" s="10" t="s">
        <v>8</v>
      </c>
      <c r="J16" s="10" t="s">
        <v>102</v>
      </c>
      <c r="K16" s="10" t="s">
        <v>7</v>
      </c>
      <c r="L16" s="10" t="s">
        <v>8</v>
      </c>
      <c r="M16" s="9" t="s">
        <v>100</v>
      </c>
      <c r="N16" s="9" t="s">
        <v>6</v>
      </c>
      <c r="O16" s="9" t="s">
        <v>9</v>
      </c>
    </row>
    <row r="17" spans="1:15" ht="15" x14ac:dyDescent="0.35">
      <c r="A17" s="11">
        <v>1</v>
      </c>
      <c r="B17" s="11">
        <v>2</v>
      </c>
      <c r="C17" s="11">
        <v>3</v>
      </c>
      <c r="D17" s="11">
        <v>7</v>
      </c>
      <c r="E17" s="11">
        <v>6</v>
      </c>
      <c r="F17" s="11">
        <v>7</v>
      </c>
      <c r="G17" s="25">
        <v>8</v>
      </c>
      <c r="H17" s="26">
        <v>9</v>
      </c>
      <c r="I17" s="26">
        <v>10</v>
      </c>
      <c r="J17" s="26">
        <v>11</v>
      </c>
      <c r="K17" s="26">
        <v>12</v>
      </c>
      <c r="L17" s="26">
        <v>13</v>
      </c>
      <c r="M17" s="27">
        <v>14</v>
      </c>
      <c r="N17" s="27">
        <v>15</v>
      </c>
      <c r="O17" s="27">
        <v>16</v>
      </c>
    </row>
    <row r="18" spans="1:15" ht="15" x14ac:dyDescent="0.35">
      <c r="A18" s="40" t="s">
        <v>10</v>
      </c>
      <c r="B18" s="40"/>
      <c r="C18" s="40"/>
      <c r="D18" s="41">
        <f>G18+J18+M18</f>
        <v>44220.061079999999</v>
      </c>
      <c r="E18" s="41"/>
      <c r="F18" s="41"/>
      <c r="G18" s="42">
        <f>G19+H19+I19</f>
        <v>27307.871080000001</v>
      </c>
      <c r="H18" s="42"/>
      <c r="I18" s="42"/>
      <c r="J18" s="43">
        <f>J19+K19+L19</f>
        <v>8411.6299999999992</v>
      </c>
      <c r="K18" s="43"/>
      <c r="L18" s="43"/>
      <c r="M18" s="43">
        <f>M19+N19+O19</f>
        <v>8500.56</v>
      </c>
      <c r="N18" s="43"/>
      <c r="O18" s="43"/>
    </row>
    <row r="19" spans="1:15" ht="15" x14ac:dyDescent="0.35">
      <c r="A19" s="40" t="s">
        <v>11</v>
      </c>
      <c r="B19" s="40"/>
      <c r="C19" s="40"/>
      <c r="D19" s="22">
        <f>D20+D21+D23+D22</f>
        <v>27134.605459999999</v>
      </c>
      <c r="E19" s="22">
        <f>E20+E21+E22+E23</f>
        <v>13475.43562</v>
      </c>
      <c r="F19" s="22">
        <f>F20+F21+F22+F23</f>
        <v>3610.02</v>
      </c>
      <c r="G19" s="24">
        <f>G20+G21+G23+G22</f>
        <v>12587.615460000001</v>
      </c>
      <c r="H19" s="22">
        <f t="shared" ref="H19:O19" si="0">H20+H21+H23+H22</f>
        <v>13475.43562</v>
      </c>
      <c r="I19" s="22">
        <f t="shared" si="0"/>
        <v>1244.82</v>
      </c>
      <c r="J19" s="22">
        <f t="shared" si="0"/>
        <v>7229.03</v>
      </c>
      <c r="K19" s="22">
        <f t="shared" si="0"/>
        <v>0</v>
      </c>
      <c r="L19" s="22">
        <f t="shared" si="0"/>
        <v>1182.5999999999999</v>
      </c>
      <c r="M19" s="22">
        <f t="shared" si="0"/>
        <v>7317.96</v>
      </c>
      <c r="N19" s="22">
        <f t="shared" si="0"/>
        <v>0</v>
      </c>
      <c r="O19" s="22">
        <f t="shared" si="0"/>
        <v>1182.5999999999999</v>
      </c>
    </row>
    <row r="20" spans="1:15" ht="62" x14ac:dyDescent="0.35">
      <c r="A20" s="49" t="s">
        <v>12</v>
      </c>
      <c r="B20" s="54" t="s">
        <v>77</v>
      </c>
      <c r="C20" s="18" t="s">
        <v>90</v>
      </c>
      <c r="D20" s="14">
        <f>G20+J20+M20</f>
        <v>1634.91786</v>
      </c>
      <c r="E20" s="14">
        <f t="shared" ref="E20:F23" si="1">H20+K20+N20</f>
        <v>2585.6686199999999</v>
      </c>
      <c r="F20" s="14">
        <f t="shared" si="1"/>
        <v>0</v>
      </c>
      <c r="G20" s="15">
        <f>G30+G33+G35+G39+G40+G41+G42+G43+G44+G45+G46+G47+G48+G49+G52+G28+G59+G63+G60+G31+G53+G62</f>
        <v>574.91786000000002</v>
      </c>
      <c r="H20" s="15">
        <f>H30+H33+H35+H38+H39+H40+H41+H42+H43+H44+H45+H46+H47+H48+H49+H52+H59+H60+H63+H31+H28+H53+H62</f>
        <v>2585.6686199999999</v>
      </c>
      <c r="I20" s="15">
        <v>0</v>
      </c>
      <c r="J20" s="15">
        <f>J26+J30+J33+J35+J38+J39+J40+J41+J42+J43+J44+J45+J46+J47+J48+J49+J52+J59+J60+J63+J28+J31+J53+J62</f>
        <v>530</v>
      </c>
      <c r="K20" s="15">
        <f>K26+K30+K33+K35+K38+K39+K40+K41+K42+K43+K44+K45+K46+K47+K48+K49+K52+K53+K28+K59+K60+K63+K31+K62</f>
        <v>0</v>
      </c>
      <c r="L20" s="15">
        <f>L26+L30+L33+L35+L44+L47+L48+L49+L52+L53+L38+L39+L40+L41+L42+L43+L45+L46</f>
        <v>0</v>
      </c>
      <c r="M20" s="15">
        <f>M26+M30+M33+M35+M38+M39+M40+M41+M42+M43+M44+M45+M46+M47+M48+M49+M52+M28+M59+M60+M63+M31+M53+M62</f>
        <v>530</v>
      </c>
      <c r="N20" s="15">
        <f>N26+N30+N33+N35+N38+N39+N40+N41+N42+N43+N44+N45+N46+N47+N48+N49+N52+N53</f>
        <v>0</v>
      </c>
      <c r="O20" s="15">
        <f>O26+O30+O33+O35+O44+O47+O48+O49+O52+O53</f>
        <v>0</v>
      </c>
    </row>
    <row r="21" spans="1:15" ht="31" x14ac:dyDescent="0.35">
      <c r="A21" s="50"/>
      <c r="B21" s="54"/>
      <c r="C21" s="13" t="s">
        <v>13</v>
      </c>
      <c r="D21" s="14">
        <f>G21+J21+M21</f>
        <v>19982.689999999999</v>
      </c>
      <c r="E21" s="14">
        <f t="shared" si="1"/>
        <v>0</v>
      </c>
      <c r="F21" s="14">
        <f t="shared" si="1"/>
        <v>3610.02</v>
      </c>
      <c r="G21" s="14">
        <f>G51+G61+G64</f>
        <v>6495.7</v>
      </c>
      <c r="H21" s="14">
        <f>H51</f>
        <v>0</v>
      </c>
      <c r="I21" s="14">
        <v>1244.82</v>
      </c>
      <c r="J21" s="14">
        <f>J51+J61+J64</f>
        <v>6699.03</v>
      </c>
      <c r="K21" s="14">
        <f>K51+K61+K64</f>
        <v>0</v>
      </c>
      <c r="L21" s="14">
        <f>L51</f>
        <v>1182.5999999999999</v>
      </c>
      <c r="M21" s="14">
        <f>M51+M61+M64</f>
        <v>6787.96</v>
      </c>
      <c r="N21" s="14">
        <f>N51</f>
        <v>0</v>
      </c>
      <c r="O21" s="14">
        <f>O51</f>
        <v>1182.5999999999999</v>
      </c>
    </row>
    <row r="22" spans="1:15" ht="62" x14ac:dyDescent="0.35">
      <c r="A22" s="50"/>
      <c r="B22" s="54"/>
      <c r="C22" s="18" t="s">
        <v>94</v>
      </c>
      <c r="D22" s="14">
        <f>G22+J22+M22</f>
        <v>5516.9975999999997</v>
      </c>
      <c r="E22" s="14">
        <f>H22+K22+N22</f>
        <v>10889.767</v>
      </c>
      <c r="F22" s="14">
        <f>I22+L22+O22</f>
        <v>0</v>
      </c>
      <c r="G22" s="14">
        <f>G26+G27+G38</f>
        <v>5516.9975999999997</v>
      </c>
      <c r="H22" s="14">
        <f>H26+H27</f>
        <v>10889.767</v>
      </c>
      <c r="I22" s="14">
        <f>I26+I27</f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</row>
    <row r="23" spans="1:15" ht="46.5" x14ac:dyDescent="0.35">
      <c r="A23" s="51"/>
      <c r="B23" s="54"/>
      <c r="C23" s="18" t="s">
        <v>57</v>
      </c>
      <c r="D23" s="20">
        <f>G23+J23+M23</f>
        <v>0</v>
      </c>
      <c r="E23" s="20">
        <f t="shared" si="1"/>
        <v>0</v>
      </c>
      <c r="F23" s="20">
        <f t="shared" si="1"/>
        <v>0</v>
      </c>
      <c r="G23" s="20">
        <f t="shared" ref="G23:O23" si="2">G55+G56+G57</f>
        <v>0</v>
      </c>
      <c r="H23" s="20">
        <f t="shared" si="2"/>
        <v>0</v>
      </c>
      <c r="I23" s="20">
        <f t="shared" si="2"/>
        <v>0</v>
      </c>
      <c r="J23" s="20">
        <f t="shared" si="2"/>
        <v>0</v>
      </c>
      <c r="K23" s="20">
        <f t="shared" si="2"/>
        <v>0</v>
      </c>
      <c r="L23" s="20">
        <f t="shared" si="2"/>
        <v>0</v>
      </c>
      <c r="M23" s="20">
        <f t="shared" si="2"/>
        <v>0</v>
      </c>
      <c r="N23" s="20">
        <f t="shared" si="2"/>
        <v>0</v>
      </c>
      <c r="O23" s="20">
        <f t="shared" si="2"/>
        <v>0</v>
      </c>
    </row>
    <row r="24" spans="1:15" ht="15.75" customHeight="1" x14ac:dyDescent="0.35">
      <c r="A24" s="40" t="s">
        <v>45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</row>
    <row r="25" spans="1:15" ht="15.75" customHeight="1" x14ac:dyDescent="0.35">
      <c r="A25" s="54" t="s">
        <v>75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</row>
    <row r="26" spans="1:15" ht="108.5" x14ac:dyDescent="0.35">
      <c r="A26" s="13" t="s">
        <v>14</v>
      </c>
      <c r="B26" s="13" t="s">
        <v>92</v>
      </c>
      <c r="C26" s="18" t="s">
        <v>94</v>
      </c>
      <c r="D26" s="14">
        <f>G26+J26+M26</f>
        <v>79.694599999999994</v>
      </c>
      <c r="E26" s="14">
        <f t="shared" ref="E26:F28" si="3">H26+K26+N26</f>
        <v>7889.7669999999998</v>
      </c>
      <c r="F26" s="14">
        <f t="shared" si="3"/>
        <v>0</v>
      </c>
      <c r="G26" s="16">
        <v>79.694599999999994</v>
      </c>
      <c r="H26" s="17">
        <v>7889.7669999999998</v>
      </c>
      <c r="I26" s="17">
        <v>0</v>
      </c>
      <c r="J26" s="17">
        <v>0</v>
      </c>
      <c r="K26" s="17">
        <v>0</v>
      </c>
      <c r="L26" s="17">
        <v>0</v>
      </c>
      <c r="M26" s="14">
        <f>M48</f>
        <v>0</v>
      </c>
      <c r="N26" s="14">
        <f>N48</f>
        <v>0</v>
      </c>
      <c r="O26" s="14">
        <f>O48</f>
        <v>0</v>
      </c>
    </row>
    <row r="27" spans="1:15" ht="124" x14ac:dyDescent="0.35">
      <c r="A27" s="38" t="s">
        <v>95</v>
      </c>
      <c r="B27" s="13" t="s">
        <v>93</v>
      </c>
      <c r="C27" s="18" t="s">
        <v>94</v>
      </c>
      <c r="D27" s="14">
        <f>G27+J27+M27</f>
        <v>30.303000000000001</v>
      </c>
      <c r="E27" s="14">
        <f>H27+K27+N27</f>
        <v>3000</v>
      </c>
      <c r="F27" s="14">
        <f>I27+L27+O27</f>
        <v>0</v>
      </c>
      <c r="G27" s="16">
        <v>30.303000000000001</v>
      </c>
      <c r="H27" s="17">
        <v>3000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</row>
    <row r="28" spans="1:15" ht="93" x14ac:dyDescent="0.35">
      <c r="A28" s="37" t="s">
        <v>76</v>
      </c>
      <c r="B28" s="31" t="s">
        <v>89</v>
      </c>
      <c r="C28" s="18" t="s">
        <v>90</v>
      </c>
      <c r="D28" s="14">
        <f>G28+J28+M28</f>
        <v>0</v>
      </c>
      <c r="E28" s="14">
        <f t="shared" si="3"/>
        <v>0</v>
      </c>
      <c r="F28" s="14">
        <f t="shared" si="3"/>
        <v>0</v>
      </c>
      <c r="G28" s="15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</row>
    <row r="29" spans="1:15" ht="15.75" customHeight="1" x14ac:dyDescent="0.35">
      <c r="A29" s="54" t="s">
        <v>61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</row>
    <row r="30" spans="1:15" ht="170.5" x14ac:dyDescent="0.35">
      <c r="A30" s="13" t="s">
        <v>15</v>
      </c>
      <c r="B30" s="13" t="s">
        <v>82</v>
      </c>
      <c r="C30" s="18" t="s">
        <v>90</v>
      </c>
      <c r="D30" s="14">
        <f t="shared" ref="D30:F30" si="4">G30+J30+M30</f>
        <v>1608.8</v>
      </c>
      <c r="E30" s="14">
        <f t="shared" si="4"/>
        <v>0</v>
      </c>
      <c r="F30" s="14">
        <f t="shared" si="4"/>
        <v>0</v>
      </c>
      <c r="G30" s="16">
        <v>548.79999999999995</v>
      </c>
      <c r="H30" s="14">
        <v>0</v>
      </c>
      <c r="I30" s="14">
        <v>0</v>
      </c>
      <c r="J30" s="17">
        <v>530</v>
      </c>
      <c r="K30" s="14">
        <v>0</v>
      </c>
      <c r="L30" s="14">
        <v>0</v>
      </c>
      <c r="M30" s="20">
        <v>530</v>
      </c>
      <c r="N30" s="14">
        <v>0</v>
      </c>
      <c r="O30" s="14">
        <v>0</v>
      </c>
    </row>
    <row r="31" spans="1:15" ht="62" x14ac:dyDescent="0.35">
      <c r="A31" s="36" t="s">
        <v>87</v>
      </c>
      <c r="B31" s="13" t="s">
        <v>86</v>
      </c>
      <c r="C31" s="18" t="s">
        <v>90</v>
      </c>
      <c r="D31" s="23">
        <f t="shared" ref="D31" si="5">G31+J31+M31</f>
        <v>21.475000000000001</v>
      </c>
      <c r="E31" s="23">
        <f t="shared" ref="E31" si="6">H31+K31+N31</f>
        <v>2126.0250000000001</v>
      </c>
      <c r="F31" s="23">
        <f t="shared" ref="F31" si="7">I31+L31+O31</f>
        <v>0</v>
      </c>
      <c r="G31" s="23">
        <v>21.475000000000001</v>
      </c>
      <c r="H31" s="23">
        <v>2126.0250000000001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</row>
    <row r="32" spans="1:15" ht="15.75" customHeight="1" x14ac:dyDescent="0.35">
      <c r="A32" s="54" t="s">
        <v>46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</row>
    <row r="33" spans="1:15" ht="62" x14ac:dyDescent="0.35">
      <c r="A33" s="13" t="s">
        <v>16</v>
      </c>
      <c r="B33" s="13" t="s">
        <v>17</v>
      </c>
      <c r="C33" s="18" t="s">
        <v>90</v>
      </c>
      <c r="D33" s="14">
        <f>G33+J33+M33</f>
        <v>0</v>
      </c>
      <c r="E33" s="14">
        <f>H33+K33+N33</f>
        <v>0</v>
      </c>
      <c r="F33" s="14">
        <f>I33+L33+O33</f>
        <v>0</v>
      </c>
      <c r="G33" s="16">
        <v>0</v>
      </c>
      <c r="H33" s="14">
        <v>0</v>
      </c>
      <c r="I33" s="14">
        <v>0</v>
      </c>
      <c r="J33" s="17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</row>
    <row r="34" spans="1:15" ht="15.75" customHeight="1" x14ac:dyDescent="0.35">
      <c r="A34" s="54" t="s">
        <v>18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</row>
    <row r="35" spans="1:15" ht="80.25" customHeight="1" x14ac:dyDescent="0.35">
      <c r="A35" s="13" t="s">
        <v>19</v>
      </c>
      <c r="B35" s="13" t="s">
        <v>20</v>
      </c>
      <c r="C35" s="18" t="s">
        <v>90</v>
      </c>
      <c r="D35" s="14">
        <f>G35+J35+M35</f>
        <v>0</v>
      </c>
      <c r="E35" s="14">
        <f>H35+K35+N35</f>
        <v>0</v>
      </c>
      <c r="F35" s="14">
        <f>I35+L35+O35</f>
        <v>0</v>
      </c>
      <c r="G35" s="15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</row>
    <row r="36" spans="1:15" ht="15.75" customHeight="1" x14ac:dyDescent="0.35">
      <c r="A36" s="40" t="s">
        <v>47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</row>
    <row r="37" spans="1:15" ht="15.75" customHeight="1" x14ac:dyDescent="0.35">
      <c r="A37" s="54" t="s">
        <v>21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</row>
    <row r="38" spans="1:15" ht="62" x14ac:dyDescent="0.35">
      <c r="A38" s="29" t="s">
        <v>88</v>
      </c>
      <c r="B38" s="18" t="s">
        <v>48</v>
      </c>
      <c r="C38" s="18" t="s">
        <v>90</v>
      </c>
      <c r="D38" s="14">
        <f t="shared" ref="D38:D49" si="8">G38+J38+M38</f>
        <v>5407</v>
      </c>
      <c r="E38" s="14">
        <f t="shared" ref="E38:E49" si="9">H38+K38+N38</f>
        <v>0</v>
      </c>
      <c r="F38" s="14">
        <v>0</v>
      </c>
      <c r="G38" s="19">
        <v>5407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14">
        <v>0</v>
      </c>
      <c r="N38" s="14">
        <v>0</v>
      </c>
      <c r="O38" s="14">
        <v>0</v>
      </c>
    </row>
    <row r="39" spans="1:15" ht="62" x14ac:dyDescent="0.35">
      <c r="A39" s="28" t="s">
        <v>22</v>
      </c>
      <c r="B39" s="18" t="s">
        <v>24</v>
      </c>
      <c r="C39" s="18" t="s">
        <v>90</v>
      </c>
      <c r="D39" s="14">
        <f t="shared" si="8"/>
        <v>0</v>
      </c>
      <c r="E39" s="14">
        <f t="shared" si="9"/>
        <v>0</v>
      </c>
      <c r="F39" s="14">
        <f>I39+L39+O39</f>
        <v>0</v>
      </c>
      <c r="G39" s="19">
        <v>0</v>
      </c>
      <c r="H39" s="20">
        <v>0</v>
      </c>
      <c r="I39" s="20">
        <v>0</v>
      </c>
      <c r="J39" s="19">
        <v>0</v>
      </c>
      <c r="K39" s="20">
        <v>0</v>
      </c>
      <c r="L39" s="20">
        <v>0</v>
      </c>
      <c r="M39" s="20">
        <v>0</v>
      </c>
      <c r="N39" s="20">
        <v>0</v>
      </c>
      <c r="O39" s="14">
        <v>0</v>
      </c>
    </row>
    <row r="40" spans="1:15" ht="62" x14ac:dyDescent="0.35">
      <c r="A40" s="13" t="s">
        <v>23</v>
      </c>
      <c r="B40" s="18" t="s">
        <v>26</v>
      </c>
      <c r="C40" s="18" t="s">
        <v>90</v>
      </c>
      <c r="D40" s="14">
        <f t="shared" si="8"/>
        <v>0</v>
      </c>
      <c r="E40" s="14">
        <f t="shared" si="9"/>
        <v>0</v>
      </c>
      <c r="F40" s="14">
        <f>I40+L40+O40</f>
        <v>0</v>
      </c>
      <c r="G40" s="19">
        <v>0</v>
      </c>
      <c r="H40" s="20">
        <v>0</v>
      </c>
      <c r="I40" s="20">
        <v>0</v>
      </c>
      <c r="J40" s="19">
        <v>0</v>
      </c>
      <c r="K40" s="20">
        <v>0</v>
      </c>
      <c r="L40" s="20">
        <v>0</v>
      </c>
      <c r="M40" s="14">
        <v>0</v>
      </c>
      <c r="N40" s="14">
        <v>0</v>
      </c>
      <c r="O40" s="14">
        <v>0</v>
      </c>
    </row>
    <row r="41" spans="1:15" ht="62" x14ac:dyDescent="0.35">
      <c r="A41" s="13" t="s">
        <v>25</v>
      </c>
      <c r="B41" s="18" t="s">
        <v>28</v>
      </c>
      <c r="C41" s="18" t="s">
        <v>90</v>
      </c>
      <c r="D41" s="14">
        <f t="shared" si="8"/>
        <v>0</v>
      </c>
      <c r="E41" s="14">
        <f t="shared" si="9"/>
        <v>0</v>
      </c>
      <c r="F41" s="14">
        <v>0</v>
      </c>
      <c r="G41" s="19">
        <v>0</v>
      </c>
      <c r="H41" s="20">
        <v>0</v>
      </c>
      <c r="I41" s="20">
        <v>0</v>
      </c>
      <c r="J41" s="19">
        <v>0</v>
      </c>
      <c r="K41" s="20">
        <v>0</v>
      </c>
      <c r="L41" s="20">
        <v>0</v>
      </c>
      <c r="M41" s="14">
        <v>0</v>
      </c>
      <c r="N41" s="14">
        <v>0</v>
      </c>
      <c r="O41" s="14">
        <v>0</v>
      </c>
    </row>
    <row r="42" spans="1:15" ht="62" x14ac:dyDescent="0.35">
      <c r="A42" s="28" t="s">
        <v>27</v>
      </c>
      <c r="B42" s="21" t="s">
        <v>49</v>
      </c>
      <c r="C42" s="18" t="s">
        <v>90</v>
      </c>
      <c r="D42" s="15">
        <f t="shared" si="8"/>
        <v>0</v>
      </c>
      <c r="E42" s="15">
        <f t="shared" si="9"/>
        <v>0</v>
      </c>
      <c r="F42" s="15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5">
        <v>0</v>
      </c>
      <c r="N42" s="15">
        <v>0</v>
      </c>
      <c r="O42" s="15">
        <v>0</v>
      </c>
    </row>
    <row r="43" spans="1:15" ht="62" x14ac:dyDescent="0.35">
      <c r="A43" s="13" t="s">
        <v>29</v>
      </c>
      <c r="B43" s="18" t="s">
        <v>31</v>
      </c>
      <c r="C43" s="18" t="s">
        <v>90</v>
      </c>
      <c r="D43" s="14">
        <f t="shared" si="8"/>
        <v>0</v>
      </c>
      <c r="E43" s="14">
        <f t="shared" si="9"/>
        <v>0</v>
      </c>
      <c r="F43" s="14">
        <v>0</v>
      </c>
      <c r="G43" s="19">
        <v>0</v>
      </c>
      <c r="H43" s="20">
        <v>0</v>
      </c>
      <c r="I43" s="20">
        <v>0</v>
      </c>
      <c r="J43" s="19">
        <v>0</v>
      </c>
      <c r="K43" s="20">
        <v>0</v>
      </c>
      <c r="L43" s="20">
        <v>0</v>
      </c>
      <c r="M43" s="14">
        <v>0</v>
      </c>
      <c r="N43" s="14">
        <v>0</v>
      </c>
      <c r="O43" s="14">
        <v>0</v>
      </c>
    </row>
    <row r="44" spans="1:15" ht="108.5" x14ac:dyDescent="0.35">
      <c r="A44" s="13" t="s">
        <v>30</v>
      </c>
      <c r="B44" s="18" t="s">
        <v>50</v>
      </c>
      <c r="C44" s="18" t="s">
        <v>90</v>
      </c>
      <c r="D44" s="14">
        <f t="shared" si="8"/>
        <v>0</v>
      </c>
      <c r="E44" s="14">
        <f t="shared" si="9"/>
        <v>0</v>
      </c>
      <c r="F44" s="14">
        <f>I44+L44+O44</f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</row>
    <row r="45" spans="1:15" ht="108.5" x14ac:dyDescent="0.35">
      <c r="A45" s="13" t="s">
        <v>32</v>
      </c>
      <c r="B45" s="18" t="s">
        <v>51</v>
      </c>
      <c r="C45" s="18" t="s">
        <v>90</v>
      </c>
      <c r="D45" s="14">
        <f t="shared" si="8"/>
        <v>0</v>
      </c>
      <c r="E45" s="14">
        <f t="shared" si="9"/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</row>
    <row r="46" spans="1:15" ht="108.5" x14ac:dyDescent="0.35">
      <c r="A46" s="13" t="s">
        <v>33</v>
      </c>
      <c r="B46" s="18" t="s">
        <v>35</v>
      </c>
      <c r="C46" s="18" t="s">
        <v>90</v>
      </c>
      <c r="D46" s="14">
        <f t="shared" si="8"/>
        <v>0</v>
      </c>
      <c r="E46" s="14">
        <f t="shared" si="9"/>
        <v>0</v>
      </c>
      <c r="F46" s="14">
        <v>0</v>
      </c>
      <c r="G46" s="14">
        <v>0</v>
      </c>
      <c r="H46" s="14">
        <v>0</v>
      </c>
      <c r="I46" s="14">
        <v>0</v>
      </c>
      <c r="J46" s="20">
        <v>0</v>
      </c>
      <c r="K46" s="20">
        <v>0</v>
      </c>
      <c r="L46" s="14">
        <v>0</v>
      </c>
      <c r="M46" s="14">
        <v>0</v>
      </c>
      <c r="N46" s="14">
        <v>0</v>
      </c>
      <c r="O46" s="14">
        <v>0</v>
      </c>
    </row>
    <row r="47" spans="1:15" ht="108.5" x14ac:dyDescent="0.35">
      <c r="A47" s="13" t="s">
        <v>34</v>
      </c>
      <c r="B47" s="18" t="s">
        <v>52</v>
      </c>
      <c r="C47" s="18" t="s">
        <v>90</v>
      </c>
      <c r="D47" s="14">
        <f t="shared" si="8"/>
        <v>0</v>
      </c>
      <c r="E47" s="14">
        <f t="shared" si="9"/>
        <v>0</v>
      </c>
      <c r="F47" s="14">
        <f>I47+L47+O47</f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</row>
    <row r="48" spans="1:15" ht="62" x14ac:dyDescent="0.35">
      <c r="A48" s="13" t="s">
        <v>36</v>
      </c>
      <c r="B48" s="18" t="s">
        <v>53</v>
      </c>
      <c r="C48" s="18" t="s">
        <v>90</v>
      </c>
      <c r="D48" s="14">
        <f t="shared" si="8"/>
        <v>0</v>
      </c>
      <c r="E48" s="14">
        <f t="shared" si="9"/>
        <v>0</v>
      </c>
      <c r="F48" s="14">
        <f>I48+L48+O48</f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</row>
    <row r="49" spans="1:15" ht="62" x14ac:dyDescent="0.35">
      <c r="A49" s="30" t="s">
        <v>37</v>
      </c>
      <c r="B49" s="13" t="s">
        <v>91</v>
      </c>
      <c r="C49" s="18" t="s">
        <v>90</v>
      </c>
      <c r="D49" s="14">
        <f t="shared" si="8"/>
        <v>0</v>
      </c>
      <c r="E49" s="14">
        <f t="shared" si="9"/>
        <v>0</v>
      </c>
      <c r="F49" s="14">
        <f>I49+L49+O49</f>
        <v>0</v>
      </c>
      <c r="G49" s="15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</row>
    <row r="50" spans="1:15" ht="15.75" customHeight="1" x14ac:dyDescent="0.35">
      <c r="A50" s="54" t="s">
        <v>38</v>
      </c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</row>
    <row r="51" spans="1:15" ht="124" x14ac:dyDescent="0.35">
      <c r="A51" s="13" t="s">
        <v>39</v>
      </c>
      <c r="B51" s="13" t="s">
        <v>40</v>
      </c>
      <c r="C51" s="13" t="s">
        <v>41</v>
      </c>
      <c r="D51" s="14">
        <f>G51+J51+M51</f>
        <v>19982.689999999999</v>
      </c>
      <c r="E51" s="14">
        <f>H51+K51+N51</f>
        <v>0</v>
      </c>
      <c r="F51" s="14">
        <f>I51+L51+O51</f>
        <v>3610.02</v>
      </c>
      <c r="G51" s="16">
        <v>6495.7</v>
      </c>
      <c r="H51" s="14">
        <v>0</v>
      </c>
      <c r="I51" s="17">
        <v>1244.82</v>
      </c>
      <c r="J51" s="17">
        <v>6699.03</v>
      </c>
      <c r="K51" s="14">
        <v>0</v>
      </c>
      <c r="L51" s="17">
        <v>1182.5999999999999</v>
      </c>
      <c r="M51" s="17">
        <v>6787.96</v>
      </c>
      <c r="N51" s="14">
        <v>0</v>
      </c>
      <c r="O51" s="14">
        <v>1182.5999999999999</v>
      </c>
    </row>
    <row r="52" spans="1:15" ht="124" x14ac:dyDescent="0.35">
      <c r="A52" s="13" t="s">
        <v>42</v>
      </c>
      <c r="B52" s="13" t="s">
        <v>54</v>
      </c>
      <c r="C52" s="18" t="s">
        <v>90</v>
      </c>
      <c r="D52" s="14">
        <f>G52+J52+M52</f>
        <v>0</v>
      </c>
      <c r="E52" s="14">
        <f>H52+N52</f>
        <v>0</v>
      </c>
      <c r="F52" s="14">
        <f>I52+L52+O52</f>
        <v>0</v>
      </c>
      <c r="G52" s="15">
        <v>0</v>
      </c>
      <c r="H52" s="14">
        <v>0</v>
      </c>
      <c r="I52" s="17">
        <v>0</v>
      </c>
      <c r="J52" s="14">
        <v>0</v>
      </c>
      <c r="K52" s="14">
        <v>0</v>
      </c>
      <c r="L52" s="17">
        <v>0</v>
      </c>
      <c r="M52" s="20">
        <v>0</v>
      </c>
      <c r="N52" s="14">
        <v>0</v>
      </c>
      <c r="O52" s="14">
        <v>0</v>
      </c>
    </row>
    <row r="53" spans="1:15" ht="62" x14ac:dyDescent="0.35">
      <c r="A53" s="13" t="s">
        <v>43</v>
      </c>
      <c r="B53" s="13" t="s">
        <v>44</v>
      </c>
      <c r="C53" s="18" t="s">
        <v>90</v>
      </c>
      <c r="D53" s="14">
        <f>G53+J53+M53</f>
        <v>4.6428599999999998</v>
      </c>
      <c r="E53" s="14">
        <f>H53+K53+N53</f>
        <v>459.64362</v>
      </c>
      <c r="F53" s="14">
        <f>-I53+L53+O53</f>
        <v>0</v>
      </c>
      <c r="G53" s="15">
        <v>4.6428599999999998</v>
      </c>
      <c r="H53" s="14">
        <v>459.64362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</row>
    <row r="54" spans="1:15" ht="15.5" x14ac:dyDescent="0.35">
      <c r="A54" s="12"/>
      <c r="B54" s="47" t="s">
        <v>80</v>
      </c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</row>
    <row r="55" spans="1:15" ht="170.5" x14ac:dyDescent="0.35">
      <c r="A55" s="13" t="s">
        <v>55</v>
      </c>
      <c r="B55" s="13" t="s">
        <v>56</v>
      </c>
      <c r="C55" s="13" t="s">
        <v>57</v>
      </c>
      <c r="D55" s="14">
        <f t="shared" ref="D55:F57" si="10">G55+J55+M55</f>
        <v>0</v>
      </c>
      <c r="E55" s="14">
        <f t="shared" si="10"/>
        <v>0</v>
      </c>
      <c r="F55" s="14">
        <f t="shared" si="10"/>
        <v>0</v>
      </c>
      <c r="G55" s="16">
        <v>0</v>
      </c>
      <c r="H55" s="14">
        <v>0</v>
      </c>
      <c r="I55" s="14">
        <v>0</v>
      </c>
      <c r="J55" s="17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</row>
    <row r="56" spans="1:15" ht="46.5" x14ac:dyDescent="0.35">
      <c r="A56" s="13" t="s">
        <v>58</v>
      </c>
      <c r="B56" s="32" t="s">
        <v>59</v>
      </c>
      <c r="C56" s="13" t="s">
        <v>57</v>
      </c>
      <c r="D56" s="14">
        <f t="shared" si="10"/>
        <v>0</v>
      </c>
      <c r="E56" s="14">
        <f t="shared" si="10"/>
        <v>0</v>
      </c>
      <c r="F56" s="14">
        <f t="shared" si="10"/>
        <v>0</v>
      </c>
      <c r="G56" s="16">
        <v>0</v>
      </c>
      <c r="H56" s="14">
        <v>0</v>
      </c>
      <c r="I56" s="14">
        <v>0</v>
      </c>
      <c r="J56" s="17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</row>
    <row r="57" spans="1:15" ht="108.5" x14ac:dyDescent="0.35">
      <c r="A57" s="13" t="s">
        <v>60</v>
      </c>
      <c r="B57" s="18" t="s">
        <v>62</v>
      </c>
      <c r="C57" s="13" t="s">
        <v>57</v>
      </c>
      <c r="D57" s="14">
        <f t="shared" si="10"/>
        <v>0</v>
      </c>
      <c r="E57" s="14">
        <f t="shared" si="10"/>
        <v>0</v>
      </c>
      <c r="F57" s="14">
        <f t="shared" si="10"/>
        <v>0</v>
      </c>
      <c r="G57" s="16">
        <v>0</v>
      </c>
      <c r="H57" s="14">
        <v>0</v>
      </c>
      <c r="I57" s="14">
        <v>0</v>
      </c>
      <c r="J57" s="17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</row>
    <row r="58" spans="1:15" ht="15.5" x14ac:dyDescent="0.35">
      <c r="A58" s="13"/>
      <c r="B58" s="48" t="s">
        <v>81</v>
      </c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</row>
    <row r="59" spans="1:15" ht="108.5" x14ac:dyDescent="0.35">
      <c r="A59" s="13" t="s">
        <v>63</v>
      </c>
      <c r="B59" s="18" t="s">
        <v>64</v>
      </c>
      <c r="C59" s="18" t="s">
        <v>90</v>
      </c>
      <c r="D59" s="20">
        <f t="shared" ref="D59:F64" si="11">G59+J59+M59</f>
        <v>0</v>
      </c>
      <c r="E59" s="20">
        <f t="shared" si="11"/>
        <v>0</v>
      </c>
      <c r="F59" s="20">
        <f t="shared" si="11"/>
        <v>0</v>
      </c>
      <c r="G59" s="16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</row>
    <row r="60" spans="1:15" ht="124" x14ac:dyDescent="0.35">
      <c r="A60" s="13" t="s">
        <v>65</v>
      </c>
      <c r="B60" s="18" t="s">
        <v>66</v>
      </c>
      <c r="C60" s="18" t="s">
        <v>90</v>
      </c>
      <c r="D60" s="20">
        <f t="shared" si="11"/>
        <v>0</v>
      </c>
      <c r="E60" s="20">
        <f t="shared" si="11"/>
        <v>0</v>
      </c>
      <c r="F60" s="20">
        <f t="shared" si="11"/>
        <v>0</v>
      </c>
      <c r="G60" s="16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</row>
    <row r="61" spans="1:15" ht="139.5" x14ac:dyDescent="0.35">
      <c r="A61" s="13" t="s">
        <v>67</v>
      </c>
      <c r="B61" s="18" t="s">
        <v>72</v>
      </c>
      <c r="C61" s="35" t="s">
        <v>13</v>
      </c>
      <c r="D61" s="20">
        <f t="shared" si="11"/>
        <v>0</v>
      </c>
      <c r="E61" s="20">
        <f t="shared" si="11"/>
        <v>0</v>
      </c>
      <c r="F61" s="20">
        <f t="shared" si="11"/>
        <v>0</v>
      </c>
      <c r="G61" s="16">
        <v>0</v>
      </c>
      <c r="H61" s="14">
        <v>0</v>
      </c>
      <c r="I61" s="14">
        <v>0</v>
      </c>
      <c r="J61" s="33">
        <v>0</v>
      </c>
      <c r="K61" s="14">
        <v>0</v>
      </c>
      <c r="L61" s="14">
        <v>0</v>
      </c>
      <c r="M61" s="16">
        <v>0</v>
      </c>
      <c r="N61" s="14">
        <v>0</v>
      </c>
      <c r="O61" s="14">
        <v>0</v>
      </c>
    </row>
    <row r="62" spans="1:15" ht="124" x14ac:dyDescent="0.35">
      <c r="A62" s="13" t="s">
        <v>68</v>
      </c>
      <c r="B62" s="18" t="s">
        <v>73</v>
      </c>
      <c r="C62" s="18" t="s">
        <v>90</v>
      </c>
      <c r="D62" s="20">
        <f t="shared" si="11"/>
        <v>0</v>
      </c>
      <c r="E62" s="20">
        <f t="shared" si="11"/>
        <v>0</v>
      </c>
      <c r="F62" s="20">
        <f t="shared" si="11"/>
        <v>0</v>
      </c>
      <c r="G62" s="16">
        <v>0</v>
      </c>
      <c r="H62" s="14">
        <v>0</v>
      </c>
      <c r="I62" s="14">
        <v>0</v>
      </c>
      <c r="J62" s="33">
        <v>0</v>
      </c>
      <c r="K62" s="14">
        <v>0</v>
      </c>
      <c r="L62" s="14">
        <v>0</v>
      </c>
      <c r="M62" s="16">
        <v>0</v>
      </c>
      <c r="N62" s="14">
        <v>0</v>
      </c>
      <c r="O62" s="14">
        <v>0</v>
      </c>
    </row>
    <row r="63" spans="1:15" ht="139.5" x14ac:dyDescent="0.35">
      <c r="A63" s="13" t="s">
        <v>70</v>
      </c>
      <c r="B63" s="18" t="s">
        <v>69</v>
      </c>
      <c r="C63" s="18" t="s">
        <v>90</v>
      </c>
      <c r="D63" s="14">
        <f t="shared" si="11"/>
        <v>0</v>
      </c>
      <c r="E63" s="14">
        <f t="shared" si="11"/>
        <v>0</v>
      </c>
      <c r="F63" s="14">
        <f t="shared" si="11"/>
        <v>0</v>
      </c>
      <c r="G63" s="16">
        <v>0</v>
      </c>
      <c r="H63" s="14">
        <v>0</v>
      </c>
      <c r="I63" s="14">
        <v>0</v>
      </c>
      <c r="J63" s="17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</row>
    <row r="64" spans="1:15" ht="108.5" x14ac:dyDescent="0.35">
      <c r="A64" s="13" t="s">
        <v>71</v>
      </c>
      <c r="B64" s="34" t="s">
        <v>74</v>
      </c>
      <c r="C64" s="35" t="s">
        <v>13</v>
      </c>
      <c r="D64" s="14">
        <f t="shared" si="11"/>
        <v>0</v>
      </c>
      <c r="E64" s="14">
        <f t="shared" si="11"/>
        <v>0</v>
      </c>
      <c r="F64" s="14">
        <f t="shared" si="11"/>
        <v>0</v>
      </c>
      <c r="G64" s="16">
        <v>0</v>
      </c>
      <c r="H64" s="14">
        <v>0</v>
      </c>
      <c r="I64" s="14">
        <v>0</v>
      </c>
      <c r="J64" s="17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</row>
  </sheetData>
  <mergeCells count="36">
    <mergeCell ref="B58:O58"/>
    <mergeCell ref="A20:A23"/>
    <mergeCell ref="A14:O14"/>
    <mergeCell ref="A13:O13"/>
    <mergeCell ref="A32:O32"/>
    <mergeCell ref="A29:O29"/>
    <mergeCell ref="A25:O25"/>
    <mergeCell ref="A24:O24"/>
    <mergeCell ref="A19:C19"/>
    <mergeCell ref="B20:B23"/>
    <mergeCell ref="A34:O34"/>
    <mergeCell ref="A36:O36"/>
    <mergeCell ref="A37:O37"/>
    <mergeCell ref="A50:O50"/>
    <mergeCell ref="M18:O18"/>
    <mergeCell ref="J8:O8"/>
    <mergeCell ref="J9:O9"/>
    <mergeCell ref="J15:L15"/>
    <mergeCell ref="M15:O15"/>
    <mergeCell ref="B54:O54"/>
    <mergeCell ref="M1:N1"/>
    <mergeCell ref="L2:O2"/>
    <mergeCell ref="K3:P3"/>
    <mergeCell ref="L4:O4"/>
    <mergeCell ref="A18:C18"/>
    <mergeCell ref="D18:F18"/>
    <mergeCell ref="G18:I18"/>
    <mergeCell ref="J18:L18"/>
    <mergeCell ref="M5:N5"/>
    <mergeCell ref="J10:O10"/>
    <mergeCell ref="A15:A16"/>
    <mergeCell ref="B15:B16"/>
    <mergeCell ref="C15:C16"/>
    <mergeCell ref="D15:F15"/>
    <mergeCell ref="G15:I15"/>
    <mergeCell ref="J6:O6"/>
  </mergeCells>
  <pageMargins left="0.7" right="0.7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2023-03-02T05:02:41Z</dcterms:modified>
</cp:coreProperties>
</file>