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VSTIF~1\AppData\Local\Temp\BNZ.64a34dfa61a7dbbe\"/>
    </mc:Choice>
  </mc:AlternateContent>
  <bookViews>
    <workbookView xWindow="-110" yWindow="-110" windowWidth="23260" windowHeight="12600" firstSheet="2" activeTab="4"/>
  </bookViews>
  <sheets>
    <sheet name="Приложение3" sheetId="6" r:id="rId1"/>
    <sheet name="Приложение2" sheetId="5" r:id="rId2"/>
    <sheet name="Приложение1" sheetId="1" r:id="rId3"/>
    <sheet name="Приложение9" sheetId="2" r:id="rId4"/>
    <sheet name="приложение10-1ппрограмма" sheetId="3" r:id="rId5"/>
    <sheet name="приложение11-2пподпрограмма" sheetId="4" r:id="rId6"/>
    <sheet name="Лист1" sheetId="7" r:id="rId7"/>
  </sheets>
  <calcPr calcId="152511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2" i="4" l="1"/>
  <c r="E13" i="4" s="1"/>
  <c r="E11" i="3"/>
  <c r="F10" i="3"/>
  <c r="D12" i="4"/>
  <c r="D13" i="4" s="1"/>
  <c r="F12" i="4" l="1"/>
  <c r="F13" i="4" s="1"/>
  <c r="F29" i="4"/>
  <c r="F30" i="4"/>
  <c r="E30" i="4" s="1"/>
  <c r="F31" i="4"/>
  <c r="E31" i="4" s="1"/>
  <c r="F32" i="4"/>
  <c r="E32" i="4" s="1"/>
  <c r="F33" i="4"/>
  <c r="E33" i="4" s="1"/>
  <c r="E29" i="4" l="1"/>
  <c r="D32" i="1"/>
  <c r="D31" i="1"/>
  <c r="D28" i="6" l="1"/>
  <c r="G87" i="3" l="1"/>
  <c r="D34" i="5" s="1"/>
  <c r="D35" i="1" s="1"/>
  <c r="E86" i="3"/>
  <c r="F86" i="3"/>
  <c r="F87" i="3" s="1"/>
  <c r="G86" i="3"/>
  <c r="D85" i="3"/>
  <c r="D84" i="3"/>
  <c r="D83" i="3"/>
  <c r="D82" i="3"/>
  <c r="D81" i="3"/>
  <c r="D80" i="3"/>
  <c r="D79" i="3"/>
  <c r="D78" i="3"/>
  <c r="D77" i="3"/>
  <c r="D76" i="3"/>
  <c r="D75" i="3"/>
  <c r="D74" i="3"/>
  <c r="D73" i="3"/>
  <c r="D72" i="3"/>
  <c r="D71" i="3"/>
  <c r="D70" i="3"/>
  <c r="F65" i="3"/>
  <c r="E64" i="3"/>
  <c r="F64" i="3"/>
  <c r="G64" i="3"/>
  <c r="G65" i="3" s="1"/>
  <c r="D33" i="5" s="1"/>
  <c r="D34" i="1" s="1"/>
  <c r="D63" i="3"/>
  <c r="D62" i="3"/>
  <c r="D61" i="3"/>
  <c r="D60" i="3"/>
  <c r="D59" i="3"/>
  <c r="D58" i="3"/>
  <c r="D57" i="3"/>
  <c r="D56" i="3"/>
  <c r="D55" i="3"/>
  <c r="D54" i="3"/>
  <c r="D53" i="3"/>
  <c r="D52" i="3"/>
  <c r="D51" i="3"/>
  <c r="D50" i="3"/>
  <c r="D49" i="3"/>
  <c r="D48" i="3"/>
  <c r="E42" i="3"/>
  <c r="F42" i="3"/>
  <c r="F43" i="3" s="1"/>
  <c r="G42" i="3"/>
  <c r="G43" i="3" s="1"/>
  <c r="D32" i="5" s="1"/>
  <c r="D33" i="1" s="1"/>
  <c r="D41" i="3"/>
  <c r="D40" i="3"/>
  <c r="D39" i="3"/>
  <c r="D38" i="3"/>
  <c r="D37" i="3"/>
  <c r="D36" i="3"/>
  <c r="D35" i="3"/>
  <c r="D34" i="3"/>
  <c r="D33" i="3"/>
  <c r="D32" i="3"/>
  <c r="D31" i="3"/>
  <c r="D30" i="3"/>
  <c r="D29" i="3"/>
  <c r="D28" i="3"/>
  <c r="D27" i="3"/>
  <c r="D26" i="3"/>
  <c r="D20" i="3"/>
  <c r="D12" i="3"/>
  <c r="D13" i="3" s="1"/>
  <c r="D29" i="1" l="1"/>
  <c r="I10" i="2" s="1"/>
  <c r="D28" i="5"/>
  <c r="D86" i="3"/>
  <c r="D64" i="3"/>
  <c r="D42" i="3"/>
  <c r="E20" i="3"/>
  <c r="E10" i="3" l="1"/>
  <c r="E12" i="3" s="1"/>
  <c r="F12" i="3"/>
  <c r="E13" i="3" l="1"/>
  <c r="F34" i="4"/>
  <c r="E34" i="4" l="1"/>
  <c r="F59" i="4"/>
  <c r="E59" i="4" s="1"/>
  <c r="F48" i="4"/>
  <c r="E48" i="4" s="1"/>
  <c r="F49" i="4"/>
  <c r="E49" i="4" s="1"/>
  <c r="F50" i="4"/>
  <c r="E50" i="4" s="1"/>
  <c r="F51" i="4"/>
  <c r="E51" i="4" s="1"/>
  <c r="F52" i="4"/>
  <c r="E52" i="4" s="1"/>
  <c r="F47" i="4"/>
  <c r="E47" i="4" s="1"/>
  <c r="F39" i="4"/>
  <c r="E39" i="4" s="1"/>
  <c r="F35" i="4"/>
  <c r="E35" i="4" s="1"/>
  <c r="F36" i="4"/>
  <c r="E36" i="4" s="1"/>
  <c r="F37" i="4"/>
  <c r="E37" i="4" s="1"/>
  <c r="F38" i="4"/>
  <c r="E38" i="4" s="1"/>
  <c r="F40" i="4"/>
  <c r="J52" i="4" l="1"/>
  <c r="D60" i="4" l="1"/>
  <c r="D27" i="1" l="1"/>
  <c r="D53" i="4"/>
  <c r="E60" i="4" l="1"/>
  <c r="F60" i="4"/>
  <c r="D61" i="4"/>
  <c r="F61" i="4" l="1"/>
  <c r="D26" i="1" s="1"/>
  <c r="E61" i="4"/>
  <c r="E43" i="3" l="1"/>
  <c r="E53" i="4" l="1"/>
  <c r="F53" i="4"/>
  <c r="D54" i="4"/>
  <c r="D14" i="6" l="1"/>
  <c r="F54" i="4" l="1"/>
  <c r="E54" i="4"/>
  <c r="D20" i="6" l="1"/>
  <c r="D43" i="3"/>
  <c r="F21" i="3"/>
  <c r="D21" i="3"/>
  <c r="D12" i="6" l="1"/>
  <c r="D87" i="3"/>
  <c r="E87" i="3"/>
  <c r="D19" i="1" s="1"/>
  <c r="E21" i="3"/>
  <c r="D20" i="5" l="1"/>
  <c r="D21" i="1"/>
  <c r="D65" i="3"/>
  <c r="E65" i="3" l="1"/>
  <c r="D12" i="5" s="1"/>
  <c r="D18" i="1" l="1"/>
  <c r="D13" i="1" l="1"/>
</calcChain>
</file>

<file path=xl/sharedStrings.xml><?xml version="1.0" encoding="utf-8"?>
<sst xmlns="http://schemas.openxmlformats.org/spreadsheetml/2006/main" count="377" uniqueCount="187">
  <si>
    <t>Ответственный исполнитель муниципальной программы</t>
  </si>
  <si>
    <t>Структура муниципальной программы</t>
  </si>
  <si>
    <t>Цель муниципальной программы</t>
  </si>
  <si>
    <t>Задачи муниципальной программы</t>
  </si>
  <si>
    <t xml:space="preserve">Показатели 
муниципальной 
программы
</t>
  </si>
  <si>
    <t xml:space="preserve">количество благоустроенных дворовых территорий, ед.;
количество благоустроенных муниципальных общественных территорий, ед.;
количество благоустроенных мест массового отдыха населения (городских парков), ед.;
количество реализованных проектов благоустройства дворовых территорий, ед.;
количество реализованных комплексных проектов благоустройства общественных территорий, ед.;
количество установленных детских и спортивных площадок, ед.;
доля граждан, принявших участие в решении вопросов формирования комфортной городской среды 
от общего количества граждан в возрасте от 14 лет, проживающих в муниципальных образованиях, 
на территории которых реализуются проекты 
по созданию комфортной городской среды, %
</t>
  </si>
  <si>
    <t xml:space="preserve">Сроки реализации муниципальной 
программы
</t>
  </si>
  <si>
    <t>рублей</t>
  </si>
  <si>
    <t>Ожидаемые результаты реализации муниципальной программы</t>
  </si>
  <si>
    <t>Наименование</t>
  </si>
  <si>
    <t>Объемы бюджетных ассигнований (рублей)</t>
  </si>
  <si>
    <t>Код бюджетной классификации</t>
  </si>
  <si>
    <t>ГРБС</t>
  </si>
  <si>
    <t>Рз Пр</t>
  </si>
  <si>
    <t>ЦСР</t>
  </si>
  <si>
    <t>ВР</t>
  </si>
  <si>
    <t xml:space="preserve">Источник финансирования </t>
  </si>
  <si>
    <t xml:space="preserve">Ответственный исполнитель, соисполнитель, государственный (муниципальный) заказчик-координатор, участник </t>
  </si>
  <si>
    <t>всего в том числе:</t>
  </si>
  <si>
    <t>Федеральный и краевой бюджеты</t>
  </si>
  <si>
    <t>Местный бюджет</t>
  </si>
  <si>
    <t>№ п/п</t>
  </si>
  <si>
    <t>Затраты на выполнение  всего</t>
  </si>
  <si>
    <t>В том числе с разбивкой</t>
  </si>
  <si>
    <t>Дворовые территории многоквартирных домов</t>
  </si>
  <si>
    <t>Ремонт дворовой территории МКД № 16-1 микрорайона</t>
  </si>
  <si>
    <t>Ремонт дворовой территории МКД № 2-2 микрорайона</t>
  </si>
  <si>
    <t>Ремонт дворовой территории МКД № 3-3 микрорайона</t>
  </si>
  <si>
    <t>Ремонт дворовой территории МКД № 9-3 микрорайона</t>
  </si>
  <si>
    <t>Ремонт дворовой территории МКД № 24-3 микрорайона</t>
  </si>
  <si>
    <t>Ремонт дворовой территории МКД № 1,2-1 микрорайона</t>
  </si>
  <si>
    <t>Ремонт дворовой территории МКД № 7-2 микрорайона</t>
  </si>
  <si>
    <t>Ремонт дворовой территории МКД № 2-3 микрорайона</t>
  </si>
  <si>
    <t>Ремонт дворовой территории МКД № 5-3 микрорайона</t>
  </si>
  <si>
    <t>Ремонт дворовой территории МКД № 15-4 микрорайона</t>
  </si>
  <si>
    <t>Ремонт дворовой территории МКД № 14-4 микрорайона</t>
  </si>
  <si>
    <t>Ремонт дворовой территории МКД № 36-4 микрорайона</t>
  </si>
  <si>
    <t>Ремонт дворовой территории МКД № 13-7 микрорайона</t>
  </si>
  <si>
    <t>Ремонт дворовой территории МКД № 19-3 микрорайона</t>
  </si>
  <si>
    <t>Ремонт дворовой территории МКД № 11-1 микрорайона</t>
  </si>
  <si>
    <t>Ремонт дворовой территории МКД № 13-1 микрорайона</t>
  </si>
  <si>
    <t>Ремонт дворовой территории МКД № 14-1 микрорайона</t>
  </si>
  <si>
    <t>Ремонт дворовой территории МКД № 8-4 микрорайона</t>
  </si>
  <si>
    <t>Ремонт дворовой территории МКД № 18-4 микрорайона</t>
  </si>
  <si>
    <t>Ремонт дворовой территории МКД № 20-4 микрорайона</t>
  </si>
  <si>
    <t>Ремонт дворовой территории МКД № 21-4 микрорайона</t>
  </si>
  <si>
    <t>Ремонт дворовой территории МКД № 24-4 микрорайона</t>
  </si>
  <si>
    <t>Ремонт дворовой территории МКД № 27-4 микрорайона</t>
  </si>
  <si>
    <t>Ремонт дворовой территории МКД № 28-4 микрорайона</t>
  </si>
  <si>
    <t>Ремонт дворовой территории МКД № 29-4 микрорайона</t>
  </si>
  <si>
    <t>Ремонт дворовой территории МКД № 3,6-2 микрорайона</t>
  </si>
  <si>
    <t>Ремонт дворовой территории МКД № 14-2 микрорайона</t>
  </si>
  <si>
    <t>Ремонт дворовой территории МКД № 18-2 микрорайона</t>
  </si>
  <si>
    <t>Ремонт дворовой территории МКД № 1-3 микрорайона</t>
  </si>
  <si>
    <t>Ремонт дворовой территории МКД № 4-3 микрорайона</t>
  </si>
  <si>
    <t>Ремонт дворовой территории МКД № 7-3 микрорайона</t>
  </si>
  <si>
    <t>Ремонт дворовой территории МКД № 10-3 микрорайона</t>
  </si>
  <si>
    <t>2023 год</t>
  </si>
  <si>
    <t>Ремонт дворовой территории МКД № 30-4 микрорайона</t>
  </si>
  <si>
    <t>Ремонт дворовой территории МКД № 32-4 микрорайона</t>
  </si>
  <si>
    <t>Ремонт дворовой территории МКД № 33-4 микрорайона</t>
  </si>
  <si>
    <t>Ремонт дворовой территории МКД № 35-4 микрорайона</t>
  </si>
  <si>
    <t>Ремонт дворовой территории МКД № 37-4 микрорайона</t>
  </si>
  <si>
    <t>Ремонт дворовой территории МКД № 48-4 микрорайона</t>
  </si>
  <si>
    <t>Ремонт дворовой территории МКД № 1а-ул. Строительная</t>
  </si>
  <si>
    <t>Ремонт дворовой территории МКД № 2-ул. Строительная</t>
  </si>
  <si>
    <t>Итого на 2023 год:</t>
  </si>
  <si>
    <t>2024 год</t>
  </si>
  <si>
    <t>Ремонт дворовой территории МКД № 7-1 микрорайона</t>
  </si>
  <si>
    <t>Ремонт дворовой территории МКД № 5-1 микрорайона</t>
  </si>
  <si>
    <t>Ремонт дворовой территории МКД № 9-1 микрорайона</t>
  </si>
  <si>
    <t>Ремонт дворовой территории МКД № 3-4 микрорайона</t>
  </si>
  <si>
    <t>Ремонт дворовой территории МКД № 6-4 микрорайона</t>
  </si>
  <si>
    <t>Ремонт дворовой территории МКД № 10-4 микрорайона</t>
  </si>
  <si>
    <t>Ремонт дворовой территории МКД № 19-4 микрорайона</t>
  </si>
  <si>
    <t>Ремонт дворовой территории МКД № 7-4 микрорайона</t>
  </si>
  <si>
    <t>Итого на 2024 год:</t>
  </si>
  <si>
    <t>Адрес дворовой территории</t>
  </si>
  <si>
    <t>Затраты на выполнение  всего,  руб.</t>
  </si>
  <si>
    <t>за счет средств  краевого бюджета Российской Федерации, руб.</t>
  </si>
  <si>
    <t>дворовые территории</t>
  </si>
  <si>
    <t>общественные территории</t>
  </si>
  <si>
    <t xml:space="preserve">Приложение №4 (подпрограмма №2)                                                                                                                                 </t>
  </si>
  <si>
    <t>Итого  на 2023 год:</t>
  </si>
  <si>
    <t xml:space="preserve">   2023 год</t>
  </si>
  <si>
    <t>2025 год</t>
  </si>
  <si>
    <t>2026 год</t>
  </si>
  <si>
    <t>2027 год</t>
  </si>
  <si>
    <t xml:space="preserve">Итого по дворовым территориям </t>
  </si>
  <si>
    <t xml:space="preserve">Итого по общественным территориям </t>
  </si>
  <si>
    <t>Итого  на 2026 год:</t>
  </si>
  <si>
    <t>Итого  на 2027 год:</t>
  </si>
  <si>
    <t>Объем средств, необходимых на реализацию подпрограммы № 2                                                                                                    за счет всех источников финансирования на 2023-2027 годы по объектно</t>
  </si>
  <si>
    <t>пгт Лучегорск МКД №10 - 3 микрорайон</t>
  </si>
  <si>
    <t>пгт Лучегорск МКД №10- 4 микрорайон</t>
  </si>
  <si>
    <t>пгт Лучегорск МКД №6 - 4 микрорайон</t>
  </si>
  <si>
    <t>пгт Лучегорск МКД №5 - 3 микрорайон</t>
  </si>
  <si>
    <t>пгт Лучегорск МКД №1-2  - 1 микрорайон</t>
  </si>
  <si>
    <t>пгт Лучегорск МКД №7 - 2 микрорайон</t>
  </si>
  <si>
    <t>пгт Лучегорск МКД №29 - 4 микрорайон</t>
  </si>
  <si>
    <t>пгт Лучегорск МКД №33 - 4 микрорайон</t>
  </si>
  <si>
    <t>пгт Лучегорск МКД №37 - 4 микрорайон</t>
  </si>
  <si>
    <t>пгт Лучегорск МКД №2 - 3 микрорайон</t>
  </si>
  <si>
    <t>пгт Лучегорск МКД №6 ул.Лесная</t>
  </si>
  <si>
    <t>пгт Лучегорск МКД №15 - 3 микрорайон</t>
  </si>
  <si>
    <t>пгт Лучегорск МКД №7 - 1 микрорайон</t>
  </si>
  <si>
    <t>пгт Лучегорск МКД №9 - 3 микрорайон</t>
  </si>
  <si>
    <t>пгт Лучегорск МКД №1 - 3 микрорайон</t>
  </si>
  <si>
    <t>пгт Лучегорск МКД №31 - 4 микрорайон</t>
  </si>
  <si>
    <t>пгт Лучегорск МКД №22 - 1 микрорайон</t>
  </si>
  <si>
    <t>пгт Лучегорск МКД №5 - 1 микрорайон</t>
  </si>
  <si>
    <t>Затраты на выполнение  всего (рублей)</t>
  </si>
  <si>
    <t>Адрес территории</t>
  </si>
  <si>
    <t>Общественные территории</t>
  </si>
  <si>
    <t>Наименование и адрес территории</t>
  </si>
  <si>
    <t>за счет средств федерального и   краевого бюджетов Российской Федерации (рублей)</t>
  </si>
  <si>
    <t>Сквер "Детство"; местоположение установлено относительно ориентира, расположенного за пределами участка. Ориентир здание администрации. Участок находится примерно в 208 м оториентира по направлению на северо-запад. Почтовый адрес ориентира: Приморский край, Пожарский район, пгт Лучегорск, общественный центр,1; кадастровый нолмер 25:15:080103:1108</t>
  </si>
  <si>
    <t>Итого на 2025 год:</t>
  </si>
  <si>
    <t>Итого на 2026 год:</t>
  </si>
  <si>
    <t>Итого на 2027 год:</t>
  </si>
  <si>
    <t>за счет средств                                                                                          Пожарского муниципального округа (рублей)</t>
  </si>
  <si>
    <r>
      <t xml:space="preserve">Итого по общественным территориям на </t>
    </r>
    <r>
      <rPr>
        <b/>
        <i/>
        <sz val="12"/>
        <color rgb="FF000000"/>
        <rFont val="Times New Roman"/>
        <family val="1"/>
        <charset val="204"/>
      </rPr>
      <t>2023 год</t>
    </r>
    <r>
      <rPr>
        <i/>
        <sz val="12"/>
        <color rgb="FF000000"/>
        <rFont val="Times New Roman"/>
        <family val="1"/>
        <charset val="204"/>
      </rPr>
      <t>:</t>
    </r>
  </si>
  <si>
    <r>
      <t xml:space="preserve">Итого по общественным территориям на </t>
    </r>
    <r>
      <rPr>
        <b/>
        <i/>
        <sz val="12"/>
        <color rgb="FF000000"/>
        <rFont val="Times New Roman"/>
        <family val="1"/>
        <charset val="204"/>
      </rPr>
      <t>2024 год</t>
    </r>
    <r>
      <rPr>
        <i/>
        <sz val="12"/>
        <color rgb="FF000000"/>
        <rFont val="Times New Roman"/>
        <family val="1"/>
        <charset val="204"/>
      </rPr>
      <t>:</t>
    </r>
  </si>
  <si>
    <r>
      <t xml:space="preserve">Итого по дворовым территориям на </t>
    </r>
    <r>
      <rPr>
        <b/>
        <i/>
        <sz val="12"/>
        <color rgb="FF000000"/>
        <rFont val="Times New Roman"/>
        <family val="1"/>
        <charset val="204"/>
      </rPr>
      <t>2025год</t>
    </r>
    <r>
      <rPr>
        <i/>
        <sz val="12"/>
        <color rgb="FF000000"/>
        <rFont val="Times New Roman"/>
        <family val="1"/>
        <charset val="204"/>
      </rPr>
      <t>:</t>
    </r>
  </si>
  <si>
    <r>
      <t xml:space="preserve">Итого по дворовым территориям на </t>
    </r>
    <r>
      <rPr>
        <b/>
        <i/>
        <sz val="12"/>
        <color rgb="FF000000"/>
        <rFont val="Times New Roman"/>
        <family val="1"/>
        <charset val="204"/>
      </rPr>
      <t>2026 год</t>
    </r>
    <r>
      <rPr>
        <i/>
        <sz val="12"/>
        <color rgb="FF000000"/>
        <rFont val="Times New Roman"/>
        <family val="1"/>
        <charset val="204"/>
      </rPr>
      <t>:</t>
    </r>
  </si>
  <si>
    <r>
      <t xml:space="preserve">Итого по дворовымм территориям на </t>
    </r>
    <r>
      <rPr>
        <b/>
        <i/>
        <sz val="12"/>
        <color rgb="FF000000"/>
        <rFont val="Times New Roman"/>
        <family val="1"/>
        <charset val="204"/>
      </rPr>
      <t>2027 год</t>
    </r>
    <r>
      <rPr>
        <i/>
        <sz val="12"/>
        <color rgb="FF000000"/>
        <rFont val="Times New Roman"/>
        <family val="1"/>
        <charset val="204"/>
      </rPr>
      <t>:</t>
    </r>
  </si>
  <si>
    <t>за счет средств бюджета Пожарского муниципального округа, руб.</t>
  </si>
  <si>
    <t>Администрация Пожарского муниципального округа</t>
  </si>
  <si>
    <t xml:space="preserve">улучшение состояния придомовых территорий;
повышение уровня благоустройства общественных территорий;
формирование (обустройство) мест массового отдыха населения                                                             (городских парков);
формирование (обустройство) детских и спортивных площадок
</t>
  </si>
  <si>
    <t xml:space="preserve">Паспорт подпрограммы № 1
«Формирование современной городской среды Пожарского муниципального округа» на 2023-2027 годы
</t>
  </si>
  <si>
    <t xml:space="preserve">повышение уровня комфортности жизнедеятельности граждан Пожарского муниципального округа посредством благоустройства территорий </t>
  </si>
  <si>
    <t xml:space="preserve">с 2023 года по 2027 год
</t>
  </si>
  <si>
    <t>за счет средств Пожарского муниципального округа                                                     (рублей)</t>
  </si>
  <si>
    <t>(рублей)</t>
  </si>
  <si>
    <t>за счет средств Пожарского муниципального округа                            (рублей)</t>
  </si>
  <si>
    <t>за счет средств Пожарского муниципального округа                                            (рублей)</t>
  </si>
  <si>
    <t>за счет средств Пожарского муниципального округа                                           (рублей)</t>
  </si>
  <si>
    <t>всего 2023 - 2027 годы</t>
  </si>
  <si>
    <t>в том числе по годам:</t>
  </si>
  <si>
    <t>Объем средств на финансирование подпрограммы из федерального и краевого бюджетов Российской Федерации, бюджета Пожарского муниципального округа Приморского края и средств из внебюджетных источников</t>
  </si>
  <si>
    <t>средства из внебюджетных источников                                                   (рублей)</t>
  </si>
  <si>
    <t xml:space="preserve">обеспечение комфортных и безопасных условий проживания граждан;
сохранение и улучшение внешнего вида мест общего пользования и массового отдыха населения;
формирование положительного имиджа Пожарского муниципального округа; 
повышение уровня духовного, нравственно-эстетического и физического развития жителей Пожарского муниципального округа;
формирование у населения здорового образа жизни
</t>
  </si>
  <si>
    <t xml:space="preserve">объем финансирования мероприятий подпрограммы из федерального и краевого бюджетов Российской Федерации составляет: </t>
  </si>
  <si>
    <t xml:space="preserve">объем финансирования мероприятий подпрограммы из бюджета                                                                                                                        Пожарского муниципального округа Приморского края составляет: </t>
  </si>
  <si>
    <t xml:space="preserve">объем финансирования мероприятий подпрограммы средств из                                                                                  внебюджетных источников составляет: </t>
  </si>
  <si>
    <t>Объем средств на финансирование подпрограммы из краевого бюджета Российской Федерации, бюджета Пожарского муниципального округа Приморского края и средств из внебюджетных источников</t>
  </si>
  <si>
    <t xml:space="preserve">объем финансирования мероприятий подпрограммы из краевого бюджета Российской Федерации составляет: </t>
  </si>
  <si>
    <t>повышение уровня комфортности жизнедеятельности граждан посредством благоустройства территорий Пожарского муниципального округа</t>
  </si>
  <si>
    <t xml:space="preserve">Паспорт подпрограммы № 2
 «Благоустройство территорий Пожарского муниципального округа» 
на 2023 – 2027 годы
</t>
  </si>
  <si>
    <t xml:space="preserve">улучшение состояния придомовых территорий;
повышение уровня благоустройства общественных территорий;
формирование (обустройство) детских и спортивных площадок, ремонт дворовых проездов 
</t>
  </si>
  <si>
    <t xml:space="preserve">количество благоустроенных дворовых территорий, ед.;
количество благоустроенных муниципальных общественных территорий, ед.;
количество благоустроенных мест массового отдыха населения                                                                             (городских парков), ед.;
количество реализованных проектов благоустройства дворовых территорий, ед.;
количество реализованных комплексных проектов благоустройства общественных территорий, ед.;
количество установленных детских и спортивных площадок, ед.;
доля граждан, принявших участие в решении вопросов формирования комфортной городской среды от общего количества граждан в возрасте от 14 лет, проживающих в муниципальных образованиях, на территории которых реализуются проекты по созданию комфортной городской среды, %
</t>
  </si>
  <si>
    <t xml:space="preserve">количество благоустроенных дворовых территорий, ед.;
количество благоустроенных муниципальных общественных территорий, ед.;
количество реализованных проектов благоустройства дворовых территорий, ед.;
количество реализованных комплексных проектов благоустройства общественных территорий, ед.;
количество установленных детских и спортивных площадок, ед.; количество отремонтированных дворовых проездов, ед;
доля граждан, принявших участие в решении вопросов формирования комфортной городской среды, проживающих в муниципальном образовании, на территории которых реализуются проекты, %
</t>
  </si>
  <si>
    <t xml:space="preserve">Объем средств на финансирование подпрограммы из федерального и краевого бюджетов Российской Федерации, бюджета Пожарского муниципального округа Приморского края и средств из внебюджетных источников
</t>
  </si>
  <si>
    <t xml:space="preserve">обеспечение комфортных и безопасных условий проживания граждан;
сохранение и улучшение внешнего вида мест общего пользования и массового отдыха населения;
формирование положительного имиджа Пожарского муниципального округа; 
повышение уровня духовного, нравственно-эстетического и физического развития жителей Пожарского муниципального округа;
формирование у населения здоровоого образа жизни
</t>
  </si>
  <si>
    <t xml:space="preserve">улучшение состояния придомовых территорий;
повышение уровня благоустройства общественных территорий ;
формирование (обустройство) мест массового отдыха населения (городских парков);
формирование (обустройство) детских и спортивных площадок 
</t>
  </si>
  <si>
    <t>Объем средств, необходимых на реализацию программы за счет всех источников финансирования на 2023-2027 годы</t>
  </si>
  <si>
    <t>Муниципальная  программа «Формирование современной городской среды на территории Пожарского муниципального округа» на 2023-2027 годы</t>
  </si>
  <si>
    <t>Средства из внебюджетных источников</t>
  </si>
  <si>
    <t xml:space="preserve">Спортивная площадка, расположенная напротив МКД  № 9  с.Светлогорье  </t>
  </si>
  <si>
    <t>Паспорт муниципальной программы «Формирование современной городской среды на территории Пожарского муниципального округа» на 2023-2027годы</t>
  </si>
  <si>
    <t>Объем средств, необходимых на реализацию подпрограммы № 1 за счет всех источников финансирования                                                                                   на 2023-2027 годы по объектно</t>
  </si>
  <si>
    <t xml:space="preserve">подпрограмма № 1 «Формирование современной городской среды Пожарского муниципального округа» на 2023–2027 годы; информация о паспорте подпрограммы приведена в приложении № 2 к муниципальной программе «Формирование современной городской среды Пожарского муниципального округа» на 2023–2027 годы (далее – муниципальная  программа);
подпрограмма № 2 «Благоустройство территорий Пожарского муниципального округа» на 2023–2027 годы; информация о паспорте подпрограммы приведена в приложении № 3 к муниципальной программе 
</t>
  </si>
  <si>
    <t xml:space="preserve">                                                                                               </t>
  </si>
  <si>
    <t xml:space="preserve"> </t>
  </si>
  <si>
    <t>пгт Лучегорск МКД № 48- 4 микрорайон</t>
  </si>
  <si>
    <t>пгт Лучегорск МКД № 14 - 1 микрорайон</t>
  </si>
  <si>
    <t>с. Светлогорье МКД № 8 - 1 микрорайон</t>
  </si>
  <si>
    <t>с. Новостройка зона отдыха ул. Заводская, ориентир д.№ 4</t>
  </si>
  <si>
    <t xml:space="preserve">Приложение 2                                                                                                                                                                        к постановлению администрации Пожарского                                                                                                муниципального округа Приморского края                                                                                                 от ___________  № ____-па     </t>
  </si>
  <si>
    <t xml:space="preserve">Приложение 3                                                                                                                                                                        к постановлению администрации Пожарского                                                                                                муниципального округа Приморского края                                                                                                 от ___________  № _____-па                                                                                                                            </t>
  </si>
  <si>
    <t>Соисполнитель</t>
  </si>
  <si>
    <t>Отдел закупок администрации Пожарского муниципального округа Приморского края.</t>
  </si>
  <si>
    <t>Отдел закупок администрации Пожарского муниципального округа Приморского края</t>
  </si>
  <si>
    <t>Отдел строительства и проведения ремонтов администрации Пожарского муниципального округа Приморского края</t>
  </si>
  <si>
    <t>Отдел  строительства и проведения ремонтов администрации Пожарского муниципального округа Приморского края</t>
  </si>
  <si>
    <t xml:space="preserve">Приложение 1                                                                                                                        к постановлению администрации Пожарского                                                                                                муниципального округа Приморского края                                                                                                 от __________  № ____-па                                                                                                                            </t>
  </si>
  <si>
    <t>Сквер Первостроителей, расположенный примерно в 201 м от ориентира по направлению на северо-восток. Адрес: Приморский край, Пожарский район, пгт Лучегорск, Общественный центр, 1</t>
  </si>
  <si>
    <t>Сквер имени лейтенанта Микуленко Евгения Николаевича, расположенный по адресу: Приморский край, Пожарский район, пгт Лучегорск, в районе домов 8, 16, 26 4 микрорайона</t>
  </si>
  <si>
    <t>118 835 ,56</t>
  </si>
  <si>
    <t>Итого по общественным территориям</t>
  </si>
  <si>
    <t>Итого по всем территориям</t>
  </si>
  <si>
    <t>с. Светлогорье МКД № 3 - 1 микрорайон</t>
  </si>
  <si>
    <t>с. Верхний Перевал площадка для культурного отдыха примерно 70 м на восток от здания МОБУ СОШ № 16 ул. Школьная-2</t>
  </si>
  <si>
    <t>с. Пожарское, прилегающая территория дома культуры, ориентир здание дома культуры. Участок находится примерно в 75 м от ориентира по направлению на северо-запад, Почтовый адрес: Приморский край, Пожарский район, с. Пожарское. Ул. Ленинская, 22</t>
  </si>
  <si>
    <r>
      <t xml:space="preserve">                                                                                                                                                                                                       Приложение 11                                                                                                                        к постановлению администрации Пожарского                                                                                                муниципального округа Приморского края                                                                                                 от _</t>
    </r>
    <r>
      <rPr>
        <u/>
        <sz val="12"/>
        <color theme="1"/>
        <rFont val="Times New Roman"/>
        <family val="1"/>
        <charset val="204"/>
      </rPr>
      <t>30 июня 2023 года</t>
    </r>
    <r>
      <rPr>
        <sz val="12"/>
        <color theme="1"/>
        <rFont val="Times New Roman"/>
        <family val="1"/>
        <charset val="204"/>
      </rPr>
      <t>_  № _</t>
    </r>
    <r>
      <rPr>
        <u/>
        <sz val="12"/>
        <color theme="1"/>
        <rFont val="Times New Roman"/>
        <family val="1"/>
        <charset val="204"/>
      </rPr>
      <t xml:space="preserve">752-па  </t>
    </r>
    <r>
      <rPr>
        <sz val="12"/>
        <color theme="1"/>
        <rFont val="Times New Roman"/>
        <family val="1"/>
        <charset val="204"/>
      </rPr>
      <t xml:space="preserve">                                                                                                                            </t>
    </r>
  </si>
  <si>
    <r>
      <t>Приложение 9                                                                                                                        к постановлению администрации Пожарского                                                                                                муниципального округа Приморского края                                                                                                 от _</t>
    </r>
    <r>
      <rPr>
        <u/>
        <sz val="12"/>
        <color theme="1"/>
        <rFont val="Times New Roman"/>
        <family val="1"/>
        <charset val="204"/>
      </rPr>
      <t>30 июня 2023 года</t>
    </r>
    <r>
      <rPr>
        <sz val="12"/>
        <color theme="1"/>
        <rFont val="Times New Roman"/>
        <family val="1"/>
        <charset val="204"/>
      </rPr>
      <t>_  № _</t>
    </r>
    <r>
      <rPr>
        <u/>
        <sz val="12"/>
        <color theme="1"/>
        <rFont val="Times New Roman"/>
        <family val="1"/>
        <charset val="204"/>
      </rPr>
      <t xml:space="preserve">752-па  </t>
    </r>
    <r>
      <rPr>
        <sz val="12"/>
        <color theme="1"/>
        <rFont val="Times New Roman"/>
        <family val="1"/>
        <charset val="204"/>
      </rPr>
      <t xml:space="preserve">                                                                                                                            </t>
    </r>
  </si>
  <si>
    <t xml:space="preserve">Приложение 10                                                                                                                        к постановлению администрации Пожарского                                                                                                муниципального округа Приморского края                                                                                                 от_30 июня 2023 года_  № _752-па                                                      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</si>
</sst>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&quot;р.&quot;"/>
  </numFmts>
  <fonts count="15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i/>
      <sz val="12"/>
      <color rgb="FF000000"/>
      <name val="Times New Roman"/>
      <family val="1"/>
      <charset val="204"/>
    </font>
    <font>
      <b/>
      <i/>
      <sz val="12"/>
      <color rgb="FF000000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u/>
      <sz val="12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56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wrapText="1"/>
    </xf>
    <xf numFmtId="0" fontId="5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" fontId="5" fillId="0" borderId="1" xfId="0" applyNumberFormat="1" applyFont="1" applyFill="1" applyBorder="1" applyAlignment="1">
      <alignment horizontal="center" vertical="center"/>
    </xf>
    <xf numFmtId="4" fontId="2" fillId="0" borderId="1" xfId="0" applyNumberFormat="1" applyFont="1" applyFill="1" applyBorder="1" applyAlignment="1">
      <alignment horizontal="center" vertical="center"/>
    </xf>
    <xf numFmtId="0" fontId="0" fillId="0" borderId="0" xfId="0" applyFill="1"/>
    <xf numFmtId="0" fontId="2" fillId="0" borderId="0" xfId="0" applyFont="1"/>
    <xf numFmtId="0" fontId="6" fillId="0" borderId="1" xfId="0" applyFont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left" vertical="center" wrapText="1"/>
    </xf>
    <xf numFmtId="4" fontId="2" fillId="0" borderId="7" xfId="0" applyNumberFormat="1" applyFont="1" applyBorder="1" applyAlignment="1">
      <alignment horizontal="center" vertical="center" wrapText="1"/>
    </xf>
    <xf numFmtId="4" fontId="6" fillId="2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4" fontId="8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" fontId="7" fillId="0" borderId="1" xfId="0" applyNumberFormat="1" applyFont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4" fontId="7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0" fontId="4" fillId="0" borderId="0" xfId="0" applyFont="1"/>
    <xf numFmtId="4" fontId="4" fillId="0" borderId="1" xfId="0" applyNumberFormat="1" applyFont="1" applyBorder="1" applyAlignment="1">
      <alignment horizontal="center" vertical="center" wrapText="1"/>
    </xf>
    <xf numFmtId="0" fontId="11" fillId="0" borderId="0" xfId="0" applyFont="1"/>
    <xf numFmtId="0" fontId="11" fillId="0" borderId="1" xfId="0" applyFont="1" applyBorder="1" applyAlignment="1">
      <alignment horizontal="center" vertical="center" wrapText="1"/>
    </xf>
    <xf numFmtId="4" fontId="11" fillId="0" borderId="1" xfId="0" applyNumberFormat="1" applyFont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4" fontId="7" fillId="0" borderId="0" xfId="0" applyNumberFormat="1" applyFont="1" applyBorder="1" applyAlignment="1">
      <alignment horizontal="center" vertical="center" wrapText="1"/>
    </xf>
    <xf numFmtId="4" fontId="7" fillId="2" borderId="0" xfId="0" applyNumberFormat="1" applyFont="1" applyFill="1" applyBorder="1" applyAlignment="1">
      <alignment horizontal="center" vertical="center" wrapText="1"/>
    </xf>
    <xf numFmtId="0" fontId="2" fillId="4" borderId="0" xfId="0" applyFont="1" applyFill="1"/>
    <xf numFmtId="0" fontId="3" fillId="0" borderId="0" xfId="0" applyFont="1"/>
    <xf numFmtId="0" fontId="5" fillId="0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4" fontId="7" fillId="0" borderId="7" xfId="0" applyNumberFormat="1" applyFont="1" applyBorder="1" applyAlignment="1">
      <alignment horizontal="center" vertical="center" wrapText="1"/>
    </xf>
    <xf numFmtId="0" fontId="12" fillId="3" borderId="0" xfId="0" applyFont="1" applyFill="1"/>
    <xf numFmtId="0" fontId="2" fillId="0" borderId="0" xfId="0" applyFont="1" applyFill="1"/>
    <xf numFmtId="0" fontId="2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2" fillId="0" borderId="7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vertical="top" wrapText="1"/>
    </xf>
    <xf numFmtId="0" fontId="2" fillId="0" borderId="0" xfId="0" applyFont="1" applyBorder="1" applyAlignment="1">
      <alignment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vertical="top" wrapText="1"/>
    </xf>
    <xf numFmtId="0" fontId="2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right" wrapText="1"/>
    </xf>
    <xf numFmtId="4" fontId="2" fillId="0" borderId="0" xfId="0" applyNumberFormat="1" applyFont="1" applyBorder="1" applyAlignment="1">
      <alignment horizontal="center" wrapText="1"/>
    </xf>
    <xf numFmtId="0" fontId="2" fillId="0" borderId="0" xfId="0" applyFont="1" applyBorder="1" applyAlignment="1">
      <alignment horizontal="left" wrapText="1"/>
    </xf>
    <xf numFmtId="0" fontId="2" fillId="0" borderId="0" xfId="0" applyFont="1" applyFill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1" xfId="0" applyFont="1" applyBorder="1" applyAlignment="1">
      <alignment horizontal="center" vertical="center"/>
    </xf>
    <xf numFmtId="164" fontId="2" fillId="0" borderId="7" xfId="0" applyNumberFormat="1" applyFont="1" applyBorder="1" applyAlignment="1">
      <alignment horizontal="center" vertical="center" wrapText="1"/>
    </xf>
    <xf numFmtId="0" fontId="2" fillId="0" borderId="1" xfId="0" applyFont="1" applyBorder="1"/>
    <xf numFmtId="164" fontId="2" fillId="0" borderId="1" xfId="0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3" borderId="0" xfId="0" applyFont="1" applyFill="1"/>
    <xf numFmtId="4" fontId="2" fillId="0" borderId="0" xfId="0" applyNumberFormat="1" applyFont="1"/>
    <xf numFmtId="4" fontId="2" fillId="3" borderId="1" xfId="0" applyNumberFormat="1" applyFont="1" applyFill="1" applyBorder="1" applyAlignment="1">
      <alignment horizontal="center" vertical="center" wrapText="1"/>
    </xf>
    <xf numFmtId="0" fontId="2" fillId="0" borderId="0" xfId="0" applyFont="1" applyAlignment="1"/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4" fontId="2" fillId="0" borderId="7" xfId="0" applyNumberFormat="1" applyFont="1" applyFill="1" applyBorder="1" applyAlignment="1">
      <alignment horizontal="center" vertical="center" wrapText="1"/>
    </xf>
    <xf numFmtId="4" fontId="2" fillId="2" borderId="7" xfId="0" applyNumberFormat="1" applyFont="1" applyFill="1" applyBorder="1" applyAlignment="1">
      <alignment horizontal="center" vertical="center" wrapText="1"/>
    </xf>
    <xf numFmtId="4" fontId="2" fillId="2" borderId="7" xfId="0" applyNumberFormat="1" applyFont="1" applyFill="1" applyBorder="1" applyAlignment="1">
      <alignment horizontal="center" vertical="top" wrapText="1"/>
    </xf>
    <xf numFmtId="0" fontId="2" fillId="0" borderId="9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2" fillId="0" borderId="0" xfId="0" applyFont="1" applyBorder="1" applyAlignment="1">
      <alignment horizontal="left" vertical="center" wrapText="1"/>
    </xf>
    <xf numFmtId="4" fontId="4" fillId="0" borderId="7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vertical="top" wrapText="1"/>
    </xf>
    <xf numFmtId="0" fontId="2" fillId="0" borderId="0" xfId="0" applyFont="1" applyAlignment="1">
      <alignment horizontal="right"/>
    </xf>
    <xf numFmtId="0" fontId="2" fillId="0" borderId="0" xfId="0" applyFont="1" applyFill="1" applyAlignment="1">
      <alignment horizontal="center" vertical="center" wrapText="1"/>
    </xf>
    <xf numFmtId="0" fontId="0" fillId="0" borderId="0" xfId="0" applyAlignment="1">
      <alignment wrapText="1"/>
    </xf>
    <xf numFmtId="0" fontId="11" fillId="0" borderId="0" xfId="0" applyFont="1" applyAlignment="1">
      <alignment horizontal="center" vertical="center" wrapText="1"/>
    </xf>
    <xf numFmtId="0" fontId="2" fillId="0" borderId="0" xfId="0" applyFont="1" applyAlignment="1">
      <alignment wrapText="1"/>
    </xf>
    <xf numFmtId="0" fontId="2" fillId="0" borderId="0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left" vertical="top" wrapText="1"/>
    </xf>
    <xf numFmtId="0" fontId="2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wrapText="1"/>
    </xf>
    <xf numFmtId="0" fontId="0" fillId="0" borderId="0" xfId="0" applyAlignment="1">
      <alignment horizontal="right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0" fillId="0" borderId="0" xfId="0" applyBorder="1" applyAlignment="1">
      <alignment horizontal="center" wrapText="1"/>
    </xf>
    <xf numFmtId="0" fontId="0" fillId="0" borderId="0" xfId="0" applyBorder="1" applyAlignment="1">
      <alignment horizontal="center" vertical="center" wrapText="1"/>
    </xf>
    <xf numFmtId="0" fontId="5" fillId="0" borderId="0" xfId="0" applyFont="1" applyBorder="1" applyAlignment="1">
      <alignment vertical="top" wrapText="1"/>
    </xf>
    <xf numFmtId="0" fontId="2" fillId="0" borderId="0" xfId="0" applyNumberFormat="1" applyFont="1" applyFill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4" fontId="6" fillId="2" borderId="1" xfId="0" applyNumberFormat="1" applyFont="1" applyFill="1" applyBorder="1" applyAlignment="1">
      <alignment horizontal="center" vertical="center" wrapText="1"/>
    </xf>
    <xf numFmtId="4" fontId="8" fillId="2" borderId="1" xfId="0" applyNumberFormat="1" applyFont="1" applyFill="1" applyBorder="1" applyAlignment="1">
      <alignment horizontal="center" vertical="center" wrapText="1"/>
    </xf>
    <xf numFmtId="4" fontId="7" fillId="2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4" fontId="6" fillId="2" borderId="2" xfId="0" applyNumberFormat="1" applyFont="1" applyFill="1" applyBorder="1" applyAlignment="1">
      <alignment horizontal="center" vertical="center" wrapText="1"/>
    </xf>
    <xf numFmtId="4" fontId="2" fillId="0" borderId="4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2" fillId="0" borderId="0" xfId="0" applyFont="1" applyFill="1" applyAlignment="1">
      <alignment horizontal="center" wrapText="1"/>
    </xf>
    <xf numFmtId="0" fontId="0" fillId="0" borderId="0" xfId="0" applyFill="1" applyAlignment="1">
      <alignment horizontal="center" wrapText="1"/>
    </xf>
    <xf numFmtId="0" fontId="2" fillId="0" borderId="1" xfId="0" applyFont="1" applyBorder="1" applyAlignment="1">
      <alignment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2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0" fillId="0" borderId="0" xfId="0" applyFill="1" applyAlignment="1">
      <alignment wrapText="1"/>
    </xf>
    <xf numFmtId="0" fontId="0" fillId="0" borderId="0" xfId="0" applyFont="1" applyFill="1" applyAlignment="1">
      <alignment wrapText="1"/>
    </xf>
    <xf numFmtId="0" fontId="4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4" fillId="0" borderId="0" xfId="0" applyFont="1" applyAlignment="1">
      <alignment horizontal="center" wrapText="1"/>
    </xf>
    <xf numFmtId="0" fontId="13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148"/>
  <sheetViews>
    <sheetView view="pageBreakPreview" topLeftCell="A27" zoomScale="85" zoomScaleNormal="75" zoomScaleSheetLayoutView="85" workbookViewId="0">
      <selection activeCell="C6" sqref="C6:E6"/>
    </sheetView>
  </sheetViews>
  <sheetFormatPr defaultRowHeight="14.5" x14ac:dyDescent="0.35"/>
  <cols>
    <col min="1" max="1" width="4.08984375" customWidth="1"/>
    <col min="2" max="2" width="31" customWidth="1"/>
    <col min="3" max="3" width="26.6328125" customWidth="1"/>
    <col min="4" max="4" width="26" customWidth="1"/>
    <col min="5" max="5" width="14.453125" customWidth="1"/>
  </cols>
  <sheetData>
    <row r="1" spans="2:5" s="10" customFormat="1" ht="33.65" hidden="1" customHeight="1" x14ac:dyDescent="0.35">
      <c r="B1" s="95"/>
      <c r="C1" s="95"/>
      <c r="D1" s="95"/>
      <c r="E1" s="95"/>
    </row>
    <row r="2" spans="2:5" s="49" customFormat="1" ht="63.65" hidden="1" customHeight="1" x14ac:dyDescent="0.35">
      <c r="C2" s="96"/>
      <c r="D2" s="97"/>
      <c r="E2" s="97"/>
    </row>
    <row r="3" spans="2:5" s="10" customFormat="1" ht="89.25" customHeight="1" x14ac:dyDescent="0.35">
      <c r="C3" s="96" t="s">
        <v>169</v>
      </c>
      <c r="D3" s="97"/>
      <c r="E3" s="97"/>
    </row>
    <row r="4" spans="2:5" s="10" customFormat="1" ht="64.25" customHeight="1" x14ac:dyDescent="0.35">
      <c r="B4" s="98" t="s">
        <v>148</v>
      </c>
      <c r="C4" s="99"/>
      <c r="D4" s="99"/>
      <c r="E4" s="99"/>
    </row>
    <row r="5" spans="2:5" s="51" customFormat="1" ht="51.65" customHeight="1" x14ac:dyDescent="0.35">
      <c r="B5" s="92" t="s">
        <v>0</v>
      </c>
      <c r="C5" s="100" t="s">
        <v>173</v>
      </c>
      <c r="D5" s="100"/>
      <c r="E5" s="100"/>
    </row>
    <row r="6" spans="2:5" s="91" customFormat="1" ht="51.65" customHeight="1" x14ac:dyDescent="0.35">
      <c r="B6" s="92" t="s">
        <v>170</v>
      </c>
      <c r="C6" s="101" t="s">
        <v>171</v>
      </c>
      <c r="D6" s="101"/>
      <c r="E6" s="101"/>
    </row>
    <row r="7" spans="2:5" s="51" customFormat="1" ht="46.25" customHeight="1" x14ac:dyDescent="0.35">
      <c r="B7" s="60" t="s">
        <v>2</v>
      </c>
      <c r="C7" s="94" t="s">
        <v>147</v>
      </c>
      <c r="D7" s="94"/>
      <c r="E7" s="94"/>
    </row>
    <row r="8" spans="2:5" s="51" customFormat="1" ht="70.25" customHeight="1" x14ac:dyDescent="0.35">
      <c r="B8" s="60" t="s">
        <v>3</v>
      </c>
      <c r="C8" s="94" t="s">
        <v>149</v>
      </c>
      <c r="D8" s="94"/>
      <c r="E8" s="94"/>
    </row>
    <row r="9" spans="2:5" s="51" customFormat="1" ht="201" customHeight="1" x14ac:dyDescent="0.35">
      <c r="B9" s="60" t="s">
        <v>4</v>
      </c>
      <c r="C9" s="94" t="s">
        <v>151</v>
      </c>
      <c r="D9" s="94"/>
      <c r="E9" s="94"/>
    </row>
    <row r="10" spans="2:5" s="51" customFormat="1" ht="53.4" customHeight="1" x14ac:dyDescent="0.35">
      <c r="B10" s="56" t="s">
        <v>6</v>
      </c>
      <c r="C10" s="103" t="s">
        <v>131</v>
      </c>
      <c r="D10" s="103"/>
      <c r="E10" s="103"/>
    </row>
    <row r="11" spans="2:5" s="51" customFormat="1" ht="39" customHeight="1" x14ac:dyDescent="0.35">
      <c r="B11" s="94" t="s">
        <v>145</v>
      </c>
      <c r="C11" s="105" t="s">
        <v>146</v>
      </c>
      <c r="D11" s="105"/>
      <c r="E11" s="105"/>
    </row>
    <row r="12" spans="2:5" s="51" customFormat="1" ht="15.65" customHeight="1" x14ac:dyDescent="0.35">
      <c r="B12" s="94"/>
      <c r="C12" s="59" t="s">
        <v>137</v>
      </c>
      <c r="D12" s="57">
        <f>SUM(D14:D18)</f>
        <v>24018432.16</v>
      </c>
      <c r="E12" s="61" t="s">
        <v>7</v>
      </c>
    </row>
    <row r="13" spans="2:5" s="51" customFormat="1" ht="15.65" customHeight="1" x14ac:dyDescent="0.35">
      <c r="B13" s="94"/>
      <c r="C13" s="104" t="s">
        <v>138</v>
      </c>
      <c r="D13" s="104"/>
      <c r="E13" s="104"/>
    </row>
    <row r="14" spans="2:5" s="51" customFormat="1" ht="15.65" customHeight="1" x14ac:dyDescent="0.35">
      <c r="B14" s="94"/>
      <c r="C14" s="59" t="s">
        <v>57</v>
      </c>
      <c r="D14" s="57">
        <f>'приложение11-2пподпрограмма'!E13</f>
        <v>7446274.5899999999</v>
      </c>
      <c r="E14" s="61" t="s">
        <v>7</v>
      </c>
    </row>
    <row r="15" spans="2:5" s="51" customFormat="1" ht="15.65" customHeight="1" x14ac:dyDescent="0.35">
      <c r="B15" s="94"/>
      <c r="C15" s="59" t="s">
        <v>67</v>
      </c>
      <c r="D15" s="57">
        <v>16572157.57</v>
      </c>
      <c r="E15" s="61" t="s">
        <v>7</v>
      </c>
    </row>
    <row r="16" spans="2:5" s="51" customFormat="1" ht="15.65" customHeight="1" x14ac:dyDescent="0.35">
      <c r="B16" s="94"/>
      <c r="C16" s="59" t="s">
        <v>85</v>
      </c>
      <c r="D16" s="57">
        <v>0</v>
      </c>
      <c r="E16" s="61" t="s">
        <v>7</v>
      </c>
    </row>
    <row r="17" spans="2:5" s="51" customFormat="1" ht="15.65" customHeight="1" x14ac:dyDescent="0.35">
      <c r="B17" s="94"/>
      <c r="C17" s="59" t="s">
        <v>86</v>
      </c>
      <c r="D17" s="57">
        <v>0</v>
      </c>
      <c r="E17" s="61" t="s">
        <v>7</v>
      </c>
    </row>
    <row r="18" spans="2:5" s="51" customFormat="1" ht="15.65" customHeight="1" x14ac:dyDescent="0.35">
      <c r="B18" s="94"/>
      <c r="C18" s="59" t="s">
        <v>87</v>
      </c>
      <c r="D18" s="57">
        <v>0</v>
      </c>
      <c r="E18" s="61" t="s">
        <v>7</v>
      </c>
    </row>
    <row r="19" spans="2:5" s="51" customFormat="1" ht="45" customHeight="1" x14ac:dyDescent="0.35">
      <c r="B19" s="94"/>
      <c r="C19" s="105" t="s">
        <v>143</v>
      </c>
      <c r="D19" s="105"/>
      <c r="E19" s="105"/>
    </row>
    <row r="20" spans="2:5" s="51" customFormat="1" ht="15.65" customHeight="1" x14ac:dyDescent="0.35">
      <c r="B20" s="94"/>
      <c r="C20" s="62" t="s">
        <v>137</v>
      </c>
      <c r="D20" s="63">
        <f>SUM(D22:D26)</f>
        <v>264074.13</v>
      </c>
      <c r="E20" s="64" t="s">
        <v>7</v>
      </c>
    </row>
    <row r="21" spans="2:5" s="51" customFormat="1" ht="15.65" customHeight="1" x14ac:dyDescent="0.35">
      <c r="B21" s="94"/>
      <c r="C21" s="104" t="s">
        <v>138</v>
      </c>
      <c r="D21" s="104"/>
      <c r="E21" s="104"/>
    </row>
    <row r="22" spans="2:5" s="51" customFormat="1" ht="15.65" customHeight="1" x14ac:dyDescent="0.35">
      <c r="B22" s="94"/>
      <c r="C22" s="59" t="s">
        <v>57</v>
      </c>
      <c r="D22" s="57">
        <v>96678.6</v>
      </c>
      <c r="E22" s="61" t="s">
        <v>7</v>
      </c>
    </row>
    <row r="23" spans="2:5" s="51" customFormat="1" ht="15.65" customHeight="1" x14ac:dyDescent="0.35">
      <c r="B23" s="94"/>
      <c r="C23" s="59" t="s">
        <v>67</v>
      </c>
      <c r="D23" s="57">
        <v>167395.53</v>
      </c>
      <c r="E23" s="61" t="s">
        <v>7</v>
      </c>
    </row>
    <row r="24" spans="2:5" s="51" customFormat="1" ht="15.65" customHeight="1" x14ac:dyDescent="0.35">
      <c r="B24" s="94"/>
      <c r="C24" s="59" t="s">
        <v>85</v>
      </c>
      <c r="D24" s="57">
        <v>0</v>
      </c>
      <c r="E24" s="61" t="s">
        <v>7</v>
      </c>
    </row>
    <row r="25" spans="2:5" s="51" customFormat="1" ht="15.65" customHeight="1" x14ac:dyDescent="0.35">
      <c r="B25" s="94"/>
      <c r="C25" s="59" t="s">
        <v>86</v>
      </c>
      <c r="D25" s="57">
        <v>0</v>
      </c>
      <c r="E25" s="61" t="s">
        <v>7</v>
      </c>
    </row>
    <row r="26" spans="2:5" s="51" customFormat="1" ht="15.65" customHeight="1" x14ac:dyDescent="0.35">
      <c r="B26" s="94"/>
      <c r="C26" s="59" t="s">
        <v>87</v>
      </c>
      <c r="D26" s="57">
        <v>0</v>
      </c>
      <c r="E26" s="61" t="s">
        <v>7</v>
      </c>
    </row>
    <row r="27" spans="2:5" s="51" customFormat="1" ht="46.25" customHeight="1" x14ac:dyDescent="0.35">
      <c r="B27" s="94"/>
      <c r="C27" s="105" t="s">
        <v>144</v>
      </c>
      <c r="D27" s="105"/>
      <c r="E27" s="105"/>
    </row>
    <row r="28" spans="2:5" s="51" customFormat="1" ht="15.65" customHeight="1" x14ac:dyDescent="0.35">
      <c r="B28" s="94"/>
      <c r="C28" s="59" t="s">
        <v>137</v>
      </c>
      <c r="D28" s="57">
        <f>SUM(D48:D53)</f>
        <v>0</v>
      </c>
      <c r="E28" s="61" t="s">
        <v>7</v>
      </c>
    </row>
    <row r="29" spans="2:5" s="51" customFormat="1" ht="15.65" customHeight="1" x14ac:dyDescent="0.35">
      <c r="B29" s="94"/>
      <c r="C29" s="104" t="s">
        <v>138</v>
      </c>
      <c r="D29" s="104"/>
      <c r="E29" s="104"/>
    </row>
    <row r="30" spans="2:5" s="51" customFormat="1" ht="15.65" customHeight="1" x14ac:dyDescent="0.35">
      <c r="B30" s="94"/>
      <c r="C30" s="59" t="s">
        <v>57</v>
      </c>
      <c r="D30" s="57">
        <v>0</v>
      </c>
      <c r="E30" s="61" t="s">
        <v>7</v>
      </c>
    </row>
    <row r="31" spans="2:5" s="51" customFormat="1" ht="15.65" customHeight="1" x14ac:dyDescent="0.35">
      <c r="B31" s="94"/>
      <c r="C31" s="59" t="s">
        <v>67</v>
      </c>
      <c r="D31" s="57">
        <v>0</v>
      </c>
      <c r="E31" s="61" t="s">
        <v>7</v>
      </c>
    </row>
    <row r="32" spans="2:5" s="51" customFormat="1" ht="15.65" customHeight="1" x14ac:dyDescent="0.35">
      <c r="B32" s="94"/>
      <c r="C32" s="59" t="s">
        <v>85</v>
      </c>
      <c r="D32" s="57">
        <v>0</v>
      </c>
      <c r="E32" s="61" t="s">
        <v>7</v>
      </c>
    </row>
    <row r="33" spans="2:5" s="51" customFormat="1" ht="15.65" customHeight="1" x14ac:dyDescent="0.35">
      <c r="B33" s="94"/>
      <c r="C33" s="59" t="s">
        <v>86</v>
      </c>
      <c r="D33" s="57">
        <v>0</v>
      </c>
      <c r="E33" s="61" t="s">
        <v>7</v>
      </c>
    </row>
    <row r="34" spans="2:5" s="51" customFormat="1" ht="15.65" customHeight="1" x14ac:dyDescent="0.35">
      <c r="B34" s="94"/>
      <c r="C34" s="59" t="s">
        <v>87</v>
      </c>
      <c r="D34" s="57">
        <v>0</v>
      </c>
      <c r="E34" s="61" t="s">
        <v>7</v>
      </c>
    </row>
    <row r="35" spans="2:5" s="10" customFormat="1" ht="146" customHeight="1" x14ac:dyDescent="0.35">
      <c r="B35" s="60" t="s">
        <v>8</v>
      </c>
      <c r="C35" s="102" t="s">
        <v>141</v>
      </c>
      <c r="D35" s="102"/>
      <c r="E35" s="102"/>
    </row>
    <row r="36" spans="2:5" s="10" customFormat="1" ht="15.5" x14ac:dyDescent="0.35"/>
    <row r="37" spans="2:5" s="10" customFormat="1" ht="15.5" x14ac:dyDescent="0.35"/>
    <row r="38" spans="2:5" s="10" customFormat="1" ht="15.5" x14ac:dyDescent="0.35"/>
    <row r="39" spans="2:5" s="10" customFormat="1" ht="15.5" x14ac:dyDescent="0.35"/>
    <row r="40" spans="2:5" s="10" customFormat="1" ht="15.5" x14ac:dyDescent="0.35"/>
    <row r="41" spans="2:5" s="10" customFormat="1" ht="15.5" x14ac:dyDescent="0.35"/>
    <row r="42" spans="2:5" s="10" customFormat="1" ht="15.5" x14ac:dyDescent="0.35"/>
    <row r="43" spans="2:5" s="10" customFormat="1" ht="15.5" x14ac:dyDescent="0.35"/>
    <row r="44" spans="2:5" s="10" customFormat="1" ht="15.5" x14ac:dyDescent="0.35"/>
    <row r="45" spans="2:5" s="10" customFormat="1" ht="15.5" x14ac:dyDescent="0.35"/>
    <row r="46" spans="2:5" s="10" customFormat="1" ht="15.5" x14ac:dyDescent="0.35"/>
    <row r="47" spans="2:5" s="10" customFormat="1" ht="15.5" x14ac:dyDescent="0.35"/>
    <row r="48" spans="2:5" s="10" customFormat="1" ht="15.5" x14ac:dyDescent="0.35"/>
    <row r="49" s="10" customFormat="1" ht="15.5" x14ac:dyDescent="0.35"/>
    <row r="50" s="10" customFormat="1" ht="15.5" x14ac:dyDescent="0.35"/>
    <row r="51" s="10" customFormat="1" ht="15.5" x14ac:dyDescent="0.35"/>
    <row r="52" s="10" customFormat="1" ht="15.5" x14ac:dyDescent="0.35"/>
    <row r="53" s="10" customFormat="1" ht="15.5" x14ac:dyDescent="0.35"/>
    <row r="54" s="10" customFormat="1" ht="15.5" x14ac:dyDescent="0.35"/>
    <row r="55" s="10" customFormat="1" ht="15.5" x14ac:dyDescent="0.35"/>
    <row r="56" s="10" customFormat="1" ht="15.5" x14ac:dyDescent="0.35"/>
    <row r="57" s="10" customFormat="1" ht="15.5" x14ac:dyDescent="0.35"/>
    <row r="58" s="10" customFormat="1" ht="15.5" x14ac:dyDescent="0.35"/>
    <row r="59" s="10" customFormat="1" ht="15.5" x14ac:dyDescent="0.35"/>
    <row r="60" s="10" customFormat="1" ht="15.5" x14ac:dyDescent="0.35"/>
    <row r="61" s="10" customFormat="1" ht="15.5" x14ac:dyDescent="0.35"/>
    <row r="62" s="10" customFormat="1" ht="15.5" x14ac:dyDescent="0.35"/>
    <row r="63" s="10" customFormat="1" ht="15.5" x14ac:dyDescent="0.35"/>
    <row r="64" s="10" customFormat="1" ht="15.5" x14ac:dyDescent="0.35"/>
    <row r="65" s="10" customFormat="1" ht="15.5" x14ac:dyDescent="0.35"/>
    <row r="66" s="10" customFormat="1" ht="15.5" x14ac:dyDescent="0.35"/>
    <row r="67" s="10" customFormat="1" ht="15.5" x14ac:dyDescent="0.35"/>
    <row r="68" s="10" customFormat="1" ht="15.5" x14ac:dyDescent="0.35"/>
    <row r="69" s="10" customFormat="1" ht="15.5" x14ac:dyDescent="0.35"/>
    <row r="70" s="10" customFormat="1" ht="15.5" x14ac:dyDescent="0.35"/>
    <row r="71" s="10" customFormat="1" ht="15.5" x14ac:dyDescent="0.35"/>
    <row r="72" s="10" customFormat="1" ht="15.5" x14ac:dyDescent="0.35"/>
    <row r="73" s="10" customFormat="1" ht="15.5" x14ac:dyDescent="0.35"/>
    <row r="74" s="10" customFormat="1" ht="15.5" x14ac:dyDescent="0.35"/>
    <row r="75" s="10" customFormat="1" ht="15.5" x14ac:dyDescent="0.35"/>
    <row r="76" s="10" customFormat="1" ht="15.5" x14ac:dyDescent="0.35"/>
    <row r="77" s="10" customFormat="1" ht="15.5" x14ac:dyDescent="0.35"/>
    <row r="78" s="10" customFormat="1" ht="15.5" x14ac:dyDescent="0.35"/>
    <row r="79" s="10" customFormat="1" ht="15.5" x14ac:dyDescent="0.35"/>
    <row r="80" s="10" customFormat="1" ht="15.5" x14ac:dyDescent="0.35"/>
    <row r="81" s="10" customFormat="1" ht="15.5" x14ac:dyDescent="0.35"/>
    <row r="82" s="10" customFormat="1" ht="15.5" x14ac:dyDescent="0.35"/>
    <row r="83" s="10" customFormat="1" ht="15.5" x14ac:dyDescent="0.35"/>
    <row r="84" s="10" customFormat="1" ht="15.5" x14ac:dyDescent="0.35"/>
    <row r="85" s="10" customFormat="1" ht="15.5" x14ac:dyDescent="0.35"/>
    <row r="86" s="10" customFormat="1" ht="15.5" x14ac:dyDescent="0.35"/>
    <row r="87" s="10" customFormat="1" ht="15.5" x14ac:dyDescent="0.35"/>
    <row r="88" s="10" customFormat="1" ht="15.5" x14ac:dyDescent="0.35"/>
    <row r="89" s="10" customFormat="1" ht="15.5" x14ac:dyDescent="0.35"/>
    <row r="90" s="10" customFormat="1" ht="15.5" x14ac:dyDescent="0.35"/>
    <row r="91" s="10" customFormat="1" ht="15.5" x14ac:dyDescent="0.35"/>
    <row r="92" s="10" customFormat="1" ht="15.5" x14ac:dyDescent="0.35"/>
    <row r="93" s="10" customFormat="1" ht="15.5" x14ac:dyDescent="0.35"/>
    <row r="94" s="10" customFormat="1" ht="15.5" x14ac:dyDescent="0.35"/>
    <row r="95" s="10" customFormat="1" ht="15.5" x14ac:dyDescent="0.35"/>
    <row r="96" s="10" customFormat="1" ht="15.5" x14ac:dyDescent="0.35"/>
    <row r="97" s="10" customFormat="1" ht="15.5" x14ac:dyDescent="0.35"/>
    <row r="98" s="10" customFormat="1" ht="15.5" x14ac:dyDescent="0.35"/>
    <row r="99" s="10" customFormat="1" ht="15.5" x14ac:dyDescent="0.35"/>
    <row r="100" s="10" customFormat="1" ht="15.5" x14ac:dyDescent="0.35"/>
    <row r="101" s="10" customFormat="1" ht="15.5" x14ac:dyDescent="0.35"/>
    <row r="102" s="10" customFormat="1" ht="15.5" x14ac:dyDescent="0.35"/>
    <row r="103" s="10" customFormat="1" ht="15.5" x14ac:dyDescent="0.35"/>
    <row r="104" s="10" customFormat="1" ht="15.5" x14ac:dyDescent="0.35"/>
    <row r="105" s="10" customFormat="1" ht="15.5" x14ac:dyDescent="0.35"/>
    <row r="106" s="10" customFormat="1" ht="15.5" x14ac:dyDescent="0.35"/>
    <row r="107" s="10" customFormat="1" ht="15.5" x14ac:dyDescent="0.35"/>
    <row r="108" s="10" customFormat="1" ht="15.5" x14ac:dyDescent="0.35"/>
    <row r="109" s="10" customFormat="1" ht="15.5" x14ac:dyDescent="0.35"/>
    <row r="110" s="10" customFormat="1" ht="15.5" x14ac:dyDescent="0.35"/>
    <row r="111" s="1" customFormat="1" ht="14" x14ac:dyDescent="0.3"/>
    <row r="112" s="1" customFormat="1" ht="14" x14ac:dyDescent="0.3"/>
    <row r="113" s="1" customFormat="1" ht="14" x14ac:dyDescent="0.3"/>
    <row r="114" s="1" customFormat="1" ht="14" x14ac:dyDescent="0.3"/>
    <row r="115" s="1" customFormat="1" ht="14" x14ac:dyDescent="0.3"/>
    <row r="116" s="1" customFormat="1" ht="14" x14ac:dyDescent="0.3"/>
    <row r="117" s="1" customFormat="1" ht="14" x14ac:dyDescent="0.3"/>
    <row r="118" s="1" customFormat="1" ht="14" x14ac:dyDescent="0.3"/>
    <row r="119" s="1" customFormat="1" ht="14" x14ac:dyDescent="0.3"/>
    <row r="120" s="1" customFormat="1" ht="14" x14ac:dyDescent="0.3"/>
    <row r="121" s="1" customFormat="1" ht="14" x14ac:dyDescent="0.3"/>
    <row r="122" s="1" customFormat="1" ht="14" x14ac:dyDescent="0.3"/>
    <row r="123" s="1" customFormat="1" ht="14" x14ac:dyDescent="0.3"/>
    <row r="124" s="1" customFormat="1" ht="14" x14ac:dyDescent="0.3"/>
    <row r="125" s="1" customFormat="1" ht="14" x14ac:dyDescent="0.3"/>
    <row r="126" s="1" customFormat="1" ht="14" x14ac:dyDescent="0.3"/>
    <row r="127" s="1" customFormat="1" ht="14" x14ac:dyDescent="0.3"/>
    <row r="128" s="1" customFormat="1" ht="14" x14ac:dyDescent="0.3"/>
    <row r="129" s="1" customFormat="1" ht="14" x14ac:dyDescent="0.3"/>
    <row r="130" s="1" customFormat="1" ht="14" x14ac:dyDescent="0.3"/>
    <row r="131" s="1" customFormat="1" ht="14" x14ac:dyDescent="0.3"/>
    <row r="132" s="1" customFormat="1" ht="14" x14ac:dyDescent="0.3"/>
    <row r="133" s="1" customFormat="1" ht="14" x14ac:dyDescent="0.3"/>
    <row r="134" s="1" customFormat="1" ht="14" x14ac:dyDescent="0.3"/>
    <row r="135" s="1" customFormat="1" ht="14" x14ac:dyDescent="0.3"/>
    <row r="136" s="1" customFormat="1" ht="14" x14ac:dyDescent="0.3"/>
    <row r="137" s="1" customFormat="1" ht="14" x14ac:dyDescent="0.3"/>
    <row r="138" s="1" customFormat="1" ht="14" x14ac:dyDescent="0.3"/>
    <row r="139" s="1" customFormat="1" ht="14" x14ac:dyDescent="0.3"/>
    <row r="140" s="1" customFormat="1" ht="14" x14ac:dyDescent="0.3"/>
    <row r="141" s="1" customFormat="1" ht="14" x14ac:dyDescent="0.3"/>
    <row r="142" s="1" customFormat="1" ht="14" x14ac:dyDescent="0.3"/>
    <row r="143" s="1" customFormat="1" ht="14" x14ac:dyDescent="0.3"/>
    <row r="144" s="1" customFormat="1" ht="14" x14ac:dyDescent="0.3"/>
    <row r="145" s="1" customFormat="1" ht="14" x14ac:dyDescent="0.3"/>
    <row r="146" s="1" customFormat="1" ht="14" x14ac:dyDescent="0.3"/>
    <row r="147" s="1" customFormat="1" ht="14" x14ac:dyDescent="0.3"/>
    <row r="148" s="1" customFormat="1" ht="14" x14ac:dyDescent="0.3"/>
  </sheetData>
  <mergeCells count="18">
    <mergeCell ref="C35:E35"/>
    <mergeCell ref="C8:E8"/>
    <mergeCell ref="C9:E9"/>
    <mergeCell ref="C10:E10"/>
    <mergeCell ref="B11:B34"/>
    <mergeCell ref="C13:E13"/>
    <mergeCell ref="C29:E29"/>
    <mergeCell ref="C11:E11"/>
    <mergeCell ref="C19:E19"/>
    <mergeCell ref="C21:E21"/>
    <mergeCell ref="C27:E27"/>
    <mergeCell ref="C7:E7"/>
    <mergeCell ref="B1:E1"/>
    <mergeCell ref="C2:E2"/>
    <mergeCell ref="C3:E3"/>
    <mergeCell ref="B4:E4"/>
    <mergeCell ref="C5:E5"/>
    <mergeCell ref="C6:E6"/>
  </mergeCells>
  <pageMargins left="0.7" right="0.7" top="0.75" bottom="0.75" header="0.3" footer="0.3"/>
  <pageSetup paperSize="9"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148"/>
  <sheetViews>
    <sheetView view="pageBreakPreview" topLeftCell="A7" zoomScale="85" zoomScaleNormal="50" zoomScaleSheetLayoutView="85" workbookViewId="0">
      <selection activeCell="C5" sqref="C5:E5"/>
    </sheetView>
  </sheetViews>
  <sheetFormatPr defaultRowHeight="14.5" x14ac:dyDescent="0.35"/>
  <cols>
    <col min="1" max="1" width="4.08984375" customWidth="1"/>
    <col min="2" max="2" width="30.08984375" customWidth="1"/>
    <col min="3" max="3" width="26.6328125" customWidth="1"/>
    <col min="4" max="4" width="38.08984375" customWidth="1"/>
    <col min="5" max="5" width="13.08984375" customWidth="1"/>
  </cols>
  <sheetData>
    <row r="1" spans="2:5" ht="26.4" customHeight="1" x14ac:dyDescent="0.35">
      <c r="B1" s="106"/>
      <c r="C1" s="106"/>
      <c r="D1" s="106"/>
      <c r="E1" s="106"/>
    </row>
    <row r="2" spans="2:5" s="49" customFormat="1" ht="75.650000000000006" hidden="1" customHeight="1" x14ac:dyDescent="0.35">
      <c r="C2" s="96"/>
      <c r="D2" s="97"/>
      <c r="E2" s="97"/>
    </row>
    <row r="3" spans="2:5" s="10" customFormat="1" ht="78.75" customHeight="1" x14ac:dyDescent="0.35">
      <c r="C3" s="107" t="s">
        <v>168</v>
      </c>
      <c r="D3" s="107"/>
      <c r="E3" s="107"/>
    </row>
    <row r="4" spans="2:5" s="10" customFormat="1" ht="67.25" customHeight="1" x14ac:dyDescent="0.35">
      <c r="B4" s="98" t="s">
        <v>129</v>
      </c>
      <c r="C4" s="99"/>
      <c r="D4" s="99"/>
      <c r="E4" s="99"/>
    </row>
    <row r="5" spans="2:5" s="50" customFormat="1" ht="36.65" customHeight="1" x14ac:dyDescent="0.35">
      <c r="B5" s="92" t="s">
        <v>0</v>
      </c>
      <c r="C5" s="100" t="s">
        <v>173</v>
      </c>
      <c r="D5" s="100"/>
      <c r="E5" s="100"/>
    </row>
    <row r="6" spans="2:5" s="91" customFormat="1" ht="31.75" customHeight="1" x14ac:dyDescent="0.35">
      <c r="B6" s="92" t="s">
        <v>170</v>
      </c>
      <c r="C6" s="108" t="s">
        <v>172</v>
      </c>
      <c r="D6" s="108"/>
      <c r="E6" s="108"/>
    </row>
    <row r="7" spans="2:5" s="50" customFormat="1" ht="47.4" customHeight="1" x14ac:dyDescent="0.35">
      <c r="B7" s="55" t="s">
        <v>2</v>
      </c>
      <c r="C7" s="102" t="s">
        <v>130</v>
      </c>
      <c r="D7" s="102"/>
      <c r="E7" s="102"/>
    </row>
    <row r="8" spans="2:5" s="50" customFormat="1" ht="89.4" customHeight="1" x14ac:dyDescent="0.35">
      <c r="B8" s="55" t="s">
        <v>3</v>
      </c>
      <c r="C8" s="102" t="s">
        <v>128</v>
      </c>
      <c r="D8" s="102"/>
      <c r="E8" s="102"/>
    </row>
    <row r="9" spans="2:5" s="50" customFormat="1" ht="216" customHeight="1" x14ac:dyDescent="0.35">
      <c r="B9" s="55" t="s">
        <v>4</v>
      </c>
      <c r="C9" s="102" t="s">
        <v>150</v>
      </c>
      <c r="D9" s="102"/>
      <c r="E9" s="102"/>
    </row>
    <row r="10" spans="2:5" s="50" customFormat="1" ht="52.25" customHeight="1" x14ac:dyDescent="0.35">
      <c r="B10" s="55" t="s">
        <v>6</v>
      </c>
      <c r="C10" s="100" t="s">
        <v>131</v>
      </c>
      <c r="D10" s="100"/>
      <c r="E10" s="100"/>
    </row>
    <row r="11" spans="2:5" s="50" customFormat="1" ht="42.65" customHeight="1" x14ac:dyDescent="0.35">
      <c r="B11" s="94" t="s">
        <v>139</v>
      </c>
      <c r="C11" s="105" t="s">
        <v>142</v>
      </c>
      <c r="D11" s="109"/>
      <c r="E11" s="109"/>
    </row>
    <row r="12" spans="2:5" s="50" customFormat="1" ht="15.65" customHeight="1" x14ac:dyDescent="0.35">
      <c r="B12" s="94"/>
      <c r="C12" s="59" t="s">
        <v>137</v>
      </c>
      <c r="D12" s="57">
        <f>SUM(D14:D18)</f>
        <v>17651732.670000002</v>
      </c>
      <c r="E12" s="58" t="s">
        <v>7</v>
      </c>
    </row>
    <row r="13" spans="2:5" s="50" customFormat="1" ht="15.65" customHeight="1" x14ac:dyDescent="0.35">
      <c r="B13" s="94"/>
      <c r="C13" s="104" t="s">
        <v>138</v>
      </c>
      <c r="D13" s="110"/>
      <c r="E13" s="110"/>
    </row>
    <row r="14" spans="2:5" s="50" customFormat="1" ht="15.5" x14ac:dyDescent="0.35">
      <c r="B14" s="94"/>
      <c r="C14" s="59" t="s">
        <v>57</v>
      </c>
      <c r="D14" s="57">
        <v>8355968.21</v>
      </c>
      <c r="E14" s="58" t="s">
        <v>7</v>
      </c>
    </row>
    <row r="15" spans="2:5" s="50" customFormat="1" ht="15.5" x14ac:dyDescent="0.35">
      <c r="B15" s="94"/>
      <c r="C15" s="59" t="s">
        <v>67</v>
      </c>
      <c r="D15" s="57">
        <v>9295764.4600000009</v>
      </c>
      <c r="E15" s="58" t="s">
        <v>7</v>
      </c>
    </row>
    <row r="16" spans="2:5" s="50" customFormat="1" ht="15.5" x14ac:dyDescent="0.35">
      <c r="B16" s="94"/>
      <c r="C16" s="59" t="s">
        <v>85</v>
      </c>
      <c r="D16" s="57">
        <v>0</v>
      </c>
      <c r="E16" s="58" t="s">
        <v>7</v>
      </c>
    </row>
    <row r="17" spans="2:5" s="50" customFormat="1" ht="15.5" x14ac:dyDescent="0.35">
      <c r="B17" s="94"/>
      <c r="C17" s="59" t="s">
        <v>86</v>
      </c>
      <c r="D17" s="57">
        <v>0</v>
      </c>
      <c r="E17" s="58" t="s">
        <v>7</v>
      </c>
    </row>
    <row r="18" spans="2:5" s="50" customFormat="1" ht="15.5" x14ac:dyDescent="0.35">
      <c r="B18" s="94"/>
      <c r="C18" s="59" t="s">
        <v>87</v>
      </c>
      <c r="D18" s="57">
        <v>0</v>
      </c>
      <c r="E18" s="58" t="s">
        <v>7</v>
      </c>
    </row>
    <row r="19" spans="2:5" s="50" customFormat="1" ht="48.65" customHeight="1" x14ac:dyDescent="0.35">
      <c r="B19" s="94"/>
      <c r="C19" s="105" t="s">
        <v>143</v>
      </c>
      <c r="D19" s="105"/>
      <c r="E19" s="105"/>
    </row>
    <row r="20" spans="2:5" s="50" customFormat="1" ht="15.65" customHeight="1" x14ac:dyDescent="0.35">
      <c r="B20" s="94"/>
      <c r="C20" s="59" t="s">
        <v>137</v>
      </c>
      <c r="D20" s="53">
        <f>SUM(D22:D26)</f>
        <v>342824.91000000003</v>
      </c>
      <c r="E20" s="58" t="s">
        <v>7</v>
      </c>
    </row>
    <row r="21" spans="2:5" s="50" customFormat="1" ht="15.65" customHeight="1" x14ac:dyDescent="0.35">
      <c r="B21" s="94"/>
      <c r="C21" s="104" t="s">
        <v>138</v>
      </c>
      <c r="D21" s="110"/>
      <c r="E21" s="110"/>
    </row>
    <row r="22" spans="2:5" s="50" customFormat="1" ht="15.65" customHeight="1" x14ac:dyDescent="0.35">
      <c r="B22" s="94"/>
      <c r="C22" s="59" t="s">
        <v>57</v>
      </c>
      <c r="D22" s="57">
        <v>87819.35</v>
      </c>
      <c r="E22" s="58" t="s">
        <v>7</v>
      </c>
    </row>
    <row r="23" spans="2:5" s="50" customFormat="1" ht="15.65" customHeight="1" x14ac:dyDescent="0.35">
      <c r="B23" s="94"/>
      <c r="C23" s="59" t="s">
        <v>67</v>
      </c>
      <c r="D23" s="57">
        <v>255005.56</v>
      </c>
      <c r="E23" s="58" t="s">
        <v>7</v>
      </c>
    </row>
    <row r="24" spans="2:5" s="50" customFormat="1" ht="15.65" customHeight="1" x14ac:dyDescent="0.35">
      <c r="B24" s="94"/>
      <c r="C24" s="59" t="s">
        <v>85</v>
      </c>
      <c r="D24" s="57">
        <v>0</v>
      </c>
      <c r="E24" s="58" t="s">
        <v>7</v>
      </c>
    </row>
    <row r="25" spans="2:5" s="50" customFormat="1" ht="15.65" customHeight="1" x14ac:dyDescent="0.35">
      <c r="B25" s="94"/>
      <c r="C25" s="59" t="s">
        <v>86</v>
      </c>
      <c r="D25" s="57">
        <v>0</v>
      </c>
      <c r="E25" s="58" t="s">
        <v>7</v>
      </c>
    </row>
    <row r="26" spans="2:5" s="50" customFormat="1" ht="15.65" customHeight="1" x14ac:dyDescent="0.35">
      <c r="B26" s="94"/>
      <c r="C26" s="59" t="s">
        <v>87</v>
      </c>
      <c r="D26" s="57">
        <v>0</v>
      </c>
      <c r="E26" s="58" t="s">
        <v>7</v>
      </c>
    </row>
    <row r="27" spans="2:5" s="50" customFormat="1" ht="45" customHeight="1" x14ac:dyDescent="0.35">
      <c r="B27" s="94"/>
      <c r="C27" s="105" t="s">
        <v>144</v>
      </c>
      <c r="D27" s="109"/>
      <c r="E27" s="109"/>
    </row>
    <row r="28" spans="2:5" s="50" customFormat="1" ht="15.65" customHeight="1" x14ac:dyDescent="0.35">
      <c r="B28" s="94"/>
      <c r="C28" s="59" t="s">
        <v>137</v>
      </c>
      <c r="D28" s="57">
        <f>SUM(D30:D34)</f>
        <v>50796702.349999994</v>
      </c>
      <c r="E28" s="58" t="s">
        <v>7</v>
      </c>
    </row>
    <row r="29" spans="2:5" s="50" customFormat="1" ht="15.65" customHeight="1" x14ac:dyDescent="0.35">
      <c r="B29" s="94"/>
      <c r="C29" s="104" t="s">
        <v>138</v>
      </c>
      <c r="D29" s="110"/>
      <c r="E29" s="110"/>
    </row>
    <row r="30" spans="2:5" s="50" customFormat="1" ht="15.65" customHeight="1" x14ac:dyDescent="0.35">
      <c r="B30" s="94"/>
      <c r="C30" s="59" t="s">
        <v>57</v>
      </c>
      <c r="D30" s="57">
        <v>0</v>
      </c>
      <c r="E30" s="58" t="s">
        <v>7</v>
      </c>
    </row>
    <row r="31" spans="2:5" s="50" customFormat="1" ht="15.65" customHeight="1" x14ac:dyDescent="0.35">
      <c r="B31" s="94"/>
      <c r="C31" s="59" t="s">
        <v>67</v>
      </c>
      <c r="D31" s="57">
        <v>0</v>
      </c>
      <c r="E31" s="58" t="s">
        <v>7</v>
      </c>
    </row>
    <row r="32" spans="2:5" s="50" customFormat="1" ht="15.65" customHeight="1" x14ac:dyDescent="0.35">
      <c r="B32" s="94"/>
      <c r="C32" s="59" t="s">
        <v>85</v>
      </c>
      <c r="D32" s="57">
        <f>'приложение10-1ппрограмма'!G43</f>
        <v>18022601.949999999</v>
      </c>
      <c r="E32" s="58" t="s">
        <v>7</v>
      </c>
    </row>
    <row r="33" spans="2:5" s="50" customFormat="1" ht="15.65" customHeight="1" x14ac:dyDescent="0.35">
      <c r="B33" s="94"/>
      <c r="C33" s="59" t="s">
        <v>86</v>
      </c>
      <c r="D33" s="57">
        <f>'приложение10-1ппрограмма'!G65</f>
        <v>16910429.600000001</v>
      </c>
      <c r="E33" s="58" t="s">
        <v>7</v>
      </c>
    </row>
    <row r="34" spans="2:5" s="50" customFormat="1" ht="15.65" customHeight="1" x14ac:dyDescent="0.35">
      <c r="B34" s="94"/>
      <c r="C34" s="59" t="s">
        <v>87</v>
      </c>
      <c r="D34" s="57">
        <f>'приложение10-1ппрограмма'!G87</f>
        <v>15863670.800000001</v>
      </c>
      <c r="E34" s="58" t="s">
        <v>7</v>
      </c>
    </row>
    <row r="35" spans="2:5" s="10" customFormat="1" ht="171" customHeight="1" x14ac:dyDescent="0.35">
      <c r="B35" s="55" t="s">
        <v>8</v>
      </c>
      <c r="C35" s="102" t="s">
        <v>141</v>
      </c>
      <c r="D35" s="102"/>
      <c r="E35" s="102"/>
    </row>
    <row r="36" spans="2:5" s="10" customFormat="1" ht="15.5" x14ac:dyDescent="0.35"/>
    <row r="37" spans="2:5" s="10" customFormat="1" ht="15.5" x14ac:dyDescent="0.35"/>
    <row r="38" spans="2:5" s="10" customFormat="1" ht="15.5" x14ac:dyDescent="0.35"/>
    <row r="39" spans="2:5" s="10" customFormat="1" ht="15.5" x14ac:dyDescent="0.35"/>
    <row r="40" spans="2:5" s="10" customFormat="1" ht="15.5" x14ac:dyDescent="0.35"/>
    <row r="41" spans="2:5" s="10" customFormat="1" ht="15.5" x14ac:dyDescent="0.35"/>
    <row r="42" spans="2:5" s="10" customFormat="1" ht="15.5" x14ac:dyDescent="0.35"/>
    <row r="43" spans="2:5" s="10" customFormat="1" ht="15.5" x14ac:dyDescent="0.35"/>
    <row r="44" spans="2:5" s="10" customFormat="1" ht="15.5" x14ac:dyDescent="0.35"/>
    <row r="45" spans="2:5" s="10" customFormat="1" ht="15.5" x14ac:dyDescent="0.35"/>
    <row r="46" spans="2:5" s="10" customFormat="1" ht="15.5" x14ac:dyDescent="0.35"/>
    <row r="47" spans="2:5" s="10" customFormat="1" ht="15.5" x14ac:dyDescent="0.35"/>
    <row r="48" spans="2:5" s="10" customFormat="1" ht="15.5" x14ac:dyDescent="0.35"/>
    <row r="49" s="10" customFormat="1" ht="15.5" x14ac:dyDescent="0.35"/>
    <row r="50" s="10" customFormat="1" ht="15.5" x14ac:dyDescent="0.35"/>
    <row r="51" s="10" customFormat="1" ht="15.5" x14ac:dyDescent="0.35"/>
    <row r="52" s="10" customFormat="1" ht="15.5" x14ac:dyDescent="0.35"/>
    <row r="53" s="10" customFormat="1" ht="15.5" x14ac:dyDescent="0.35"/>
    <row r="54" s="10" customFormat="1" ht="15.5" x14ac:dyDescent="0.35"/>
    <row r="55" s="10" customFormat="1" ht="15.5" x14ac:dyDescent="0.35"/>
    <row r="56" s="10" customFormat="1" ht="15.5" x14ac:dyDescent="0.35"/>
    <row r="57" s="10" customFormat="1" ht="15.5" x14ac:dyDescent="0.35"/>
    <row r="58" s="10" customFormat="1" ht="15.5" x14ac:dyDescent="0.35"/>
    <row r="59" s="10" customFormat="1" ht="15.5" x14ac:dyDescent="0.35"/>
    <row r="60" s="10" customFormat="1" ht="15.5" x14ac:dyDescent="0.35"/>
    <row r="61" s="10" customFormat="1" ht="15.5" x14ac:dyDescent="0.35"/>
    <row r="62" s="10" customFormat="1" ht="15.5" x14ac:dyDescent="0.35"/>
    <row r="63" s="10" customFormat="1" ht="15.5" x14ac:dyDescent="0.35"/>
    <row r="64" s="10" customFormat="1" ht="15.5" x14ac:dyDescent="0.35"/>
    <row r="65" s="10" customFormat="1" ht="15.5" x14ac:dyDescent="0.35"/>
    <row r="66" s="10" customFormat="1" ht="15.5" x14ac:dyDescent="0.35"/>
    <row r="67" s="10" customFormat="1" ht="15.5" x14ac:dyDescent="0.35"/>
    <row r="68" s="10" customFormat="1" ht="15.5" x14ac:dyDescent="0.35"/>
    <row r="69" s="10" customFormat="1" ht="15.5" x14ac:dyDescent="0.35"/>
    <row r="70" s="10" customFormat="1" ht="15.5" x14ac:dyDescent="0.35"/>
    <row r="71" s="10" customFormat="1" ht="15.5" x14ac:dyDescent="0.35"/>
    <row r="72" s="10" customFormat="1" ht="15.5" x14ac:dyDescent="0.35"/>
    <row r="73" s="10" customFormat="1" ht="15.5" x14ac:dyDescent="0.35"/>
    <row r="74" s="10" customFormat="1" ht="15.5" x14ac:dyDescent="0.35"/>
    <row r="75" s="10" customFormat="1" ht="15.5" x14ac:dyDescent="0.35"/>
    <row r="76" s="10" customFormat="1" ht="15.5" x14ac:dyDescent="0.35"/>
    <row r="77" s="10" customFormat="1" ht="15.5" x14ac:dyDescent="0.35"/>
    <row r="78" s="10" customFormat="1" ht="15.5" x14ac:dyDescent="0.35"/>
    <row r="79" s="10" customFormat="1" ht="15.5" x14ac:dyDescent="0.35"/>
    <row r="80" s="10" customFormat="1" ht="15.5" x14ac:dyDescent="0.35"/>
    <row r="81" s="10" customFormat="1" ht="15.5" x14ac:dyDescent="0.35"/>
    <row r="82" s="10" customFormat="1" ht="15.5" x14ac:dyDescent="0.35"/>
    <row r="83" s="10" customFormat="1" ht="15.5" x14ac:dyDescent="0.35"/>
    <row r="84" s="10" customFormat="1" ht="15.5" x14ac:dyDescent="0.35"/>
    <row r="85" s="10" customFormat="1" ht="15.5" x14ac:dyDescent="0.35"/>
    <row r="86" s="10" customFormat="1" ht="15.5" x14ac:dyDescent="0.35"/>
    <row r="87" s="10" customFormat="1" ht="15.5" x14ac:dyDescent="0.35"/>
    <row r="88" s="10" customFormat="1" ht="15.5" x14ac:dyDescent="0.35"/>
    <row r="89" s="10" customFormat="1" ht="15.5" x14ac:dyDescent="0.35"/>
    <row r="90" s="10" customFormat="1" ht="15.5" x14ac:dyDescent="0.35"/>
    <row r="91" s="10" customFormat="1" ht="15.5" x14ac:dyDescent="0.35"/>
    <row r="92" s="10" customFormat="1" ht="15.5" x14ac:dyDescent="0.35"/>
    <row r="93" s="10" customFormat="1" ht="15.5" x14ac:dyDescent="0.35"/>
    <row r="94" s="10" customFormat="1" ht="15.5" x14ac:dyDescent="0.35"/>
    <row r="95" s="10" customFormat="1" ht="15.5" x14ac:dyDescent="0.35"/>
    <row r="96" s="10" customFormat="1" ht="15.5" x14ac:dyDescent="0.35"/>
    <row r="97" s="10" customFormat="1" ht="15.5" x14ac:dyDescent="0.35"/>
    <row r="98" s="10" customFormat="1" ht="15.5" x14ac:dyDescent="0.35"/>
    <row r="99" s="10" customFormat="1" ht="15.5" x14ac:dyDescent="0.35"/>
    <row r="100" s="10" customFormat="1" ht="15.5" x14ac:dyDescent="0.35"/>
    <row r="101" s="10" customFormat="1" ht="15.5" x14ac:dyDescent="0.35"/>
    <row r="102" s="10" customFormat="1" ht="15.5" x14ac:dyDescent="0.35"/>
    <row r="103" s="10" customFormat="1" ht="15.5" x14ac:dyDescent="0.35"/>
    <row r="104" s="10" customFormat="1" ht="15.5" x14ac:dyDescent="0.35"/>
    <row r="105" s="10" customFormat="1" ht="15.5" x14ac:dyDescent="0.35"/>
    <row r="106" s="10" customFormat="1" ht="15.5" x14ac:dyDescent="0.35"/>
    <row r="107" s="10" customFormat="1" ht="15.5" x14ac:dyDescent="0.35"/>
    <row r="108" s="10" customFormat="1" ht="15.5" x14ac:dyDescent="0.35"/>
    <row r="109" s="10" customFormat="1" ht="15.5" x14ac:dyDescent="0.35"/>
    <row r="110" s="10" customFormat="1" ht="15.5" x14ac:dyDescent="0.35"/>
    <row r="111" s="10" customFormat="1" ht="15.5" x14ac:dyDescent="0.35"/>
    <row r="112" s="10" customFormat="1" ht="15.5" x14ac:dyDescent="0.35"/>
    <row r="113" s="10" customFormat="1" ht="15.5" x14ac:dyDescent="0.35"/>
    <row r="114" s="10" customFormat="1" ht="15.5" x14ac:dyDescent="0.35"/>
    <row r="115" s="10" customFormat="1" ht="15.5" x14ac:dyDescent="0.35"/>
    <row r="116" s="10" customFormat="1" ht="15.5" x14ac:dyDescent="0.35"/>
    <row r="117" s="10" customFormat="1" ht="15.5" x14ac:dyDescent="0.35"/>
    <row r="118" s="10" customFormat="1" ht="15.5" x14ac:dyDescent="0.35"/>
    <row r="119" s="10" customFormat="1" ht="15.5" x14ac:dyDescent="0.35"/>
    <row r="120" s="10" customFormat="1" ht="15.5" x14ac:dyDescent="0.35"/>
    <row r="121" s="10" customFormat="1" ht="15.5" x14ac:dyDescent="0.35"/>
    <row r="122" s="10" customFormat="1" ht="15.5" x14ac:dyDescent="0.35"/>
    <row r="123" s="10" customFormat="1" ht="15.5" x14ac:dyDescent="0.35"/>
    <row r="124" s="10" customFormat="1" ht="15.5" x14ac:dyDescent="0.35"/>
    <row r="125" s="10" customFormat="1" ht="15.5" x14ac:dyDescent="0.35"/>
    <row r="126" s="10" customFormat="1" ht="15.5" x14ac:dyDescent="0.35"/>
    <row r="127" s="1" customFormat="1" ht="14" x14ac:dyDescent="0.3"/>
    <row r="128" s="1" customFormat="1" ht="14" x14ac:dyDescent="0.3"/>
    <row r="129" s="1" customFormat="1" ht="14" x14ac:dyDescent="0.3"/>
    <row r="130" s="1" customFormat="1" ht="14" x14ac:dyDescent="0.3"/>
    <row r="131" s="1" customFormat="1" ht="14" x14ac:dyDescent="0.3"/>
    <row r="132" s="1" customFormat="1" ht="14" x14ac:dyDescent="0.3"/>
    <row r="133" s="1" customFormat="1" ht="14" x14ac:dyDescent="0.3"/>
    <row r="134" s="1" customFormat="1" ht="14" x14ac:dyDescent="0.3"/>
    <row r="135" s="1" customFormat="1" ht="14" x14ac:dyDescent="0.3"/>
    <row r="136" s="1" customFormat="1" ht="14" x14ac:dyDescent="0.3"/>
    <row r="137" s="1" customFormat="1" ht="14" x14ac:dyDescent="0.3"/>
    <row r="138" s="1" customFormat="1" ht="14" x14ac:dyDescent="0.3"/>
    <row r="139" s="1" customFormat="1" ht="14" x14ac:dyDescent="0.3"/>
    <row r="140" s="1" customFormat="1" ht="14" x14ac:dyDescent="0.3"/>
    <row r="141" s="1" customFormat="1" ht="14" x14ac:dyDescent="0.3"/>
    <row r="142" s="1" customFormat="1" ht="14" x14ac:dyDescent="0.3"/>
    <row r="143" s="1" customFormat="1" ht="14" x14ac:dyDescent="0.3"/>
    <row r="144" s="1" customFormat="1" ht="14" x14ac:dyDescent="0.3"/>
    <row r="145" s="1" customFormat="1" ht="14" x14ac:dyDescent="0.3"/>
    <row r="146" s="1" customFormat="1" ht="14" x14ac:dyDescent="0.3"/>
    <row r="147" s="1" customFormat="1" ht="14" x14ac:dyDescent="0.3"/>
    <row r="148" s="1" customFormat="1" ht="14" x14ac:dyDescent="0.3"/>
  </sheetData>
  <mergeCells count="18">
    <mergeCell ref="C35:E35"/>
    <mergeCell ref="C8:E8"/>
    <mergeCell ref="C9:E9"/>
    <mergeCell ref="C10:E10"/>
    <mergeCell ref="B11:B34"/>
    <mergeCell ref="C11:E11"/>
    <mergeCell ref="C13:E13"/>
    <mergeCell ref="C19:E19"/>
    <mergeCell ref="C21:E21"/>
    <mergeCell ref="C27:E27"/>
    <mergeCell ref="C29:E29"/>
    <mergeCell ref="C7:E7"/>
    <mergeCell ref="B1:E1"/>
    <mergeCell ref="C2:E2"/>
    <mergeCell ref="C3:E3"/>
    <mergeCell ref="B4:E4"/>
    <mergeCell ref="C5:E5"/>
    <mergeCell ref="C6:E6"/>
  </mergeCells>
  <pageMargins left="0.7" right="0.7" top="0.75" bottom="0.75" header="0.3" footer="0.3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149"/>
  <sheetViews>
    <sheetView view="pageBreakPreview" topLeftCell="A49" zoomScale="85" zoomScaleNormal="100" zoomScaleSheetLayoutView="85" workbookViewId="0">
      <selection activeCell="I3" sqref="I3"/>
    </sheetView>
  </sheetViews>
  <sheetFormatPr defaultRowHeight="14.5" x14ac:dyDescent="0.35"/>
  <cols>
    <col min="1" max="1" width="4.08984375" customWidth="1"/>
    <col min="2" max="2" width="27.08984375" customWidth="1"/>
    <col min="3" max="3" width="26.6328125" customWidth="1"/>
    <col min="4" max="4" width="23.90625" customWidth="1"/>
    <col min="5" max="5" width="19.6328125" hidden="1" customWidth="1"/>
  </cols>
  <sheetData>
    <row r="1" spans="2:5" s="10" customFormat="1" ht="15.5" x14ac:dyDescent="0.35">
      <c r="C1" s="112"/>
      <c r="D1" s="112"/>
      <c r="E1" s="112"/>
    </row>
    <row r="2" spans="2:5" s="49" customFormat="1" ht="69.650000000000006" customHeight="1" x14ac:dyDescent="0.35">
      <c r="C2" s="96" t="s">
        <v>175</v>
      </c>
      <c r="D2" s="97"/>
      <c r="E2" s="97"/>
    </row>
    <row r="3" spans="2:5" s="10" customFormat="1" ht="72" customHeight="1" x14ac:dyDescent="0.35">
      <c r="B3" s="98" t="s">
        <v>159</v>
      </c>
      <c r="C3" s="99"/>
      <c r="D3" s="99"/>
      <c r="E3" s="99"/>
    </row>
    <row r="4" spans="2:5" s="10" customFormat="1" ht="15.5" x14ac:dyDescent="0.35">
      <c r="B4" s="30"/>
    </row>
    <row r="5" spans="2:5" s="51" customFormat="1" ht="62" x14ac:dyDescent="0.35">
      <c r="B5" s="92" t="s">
        <v>0</v>
      </c>
      <c r="C5" s="100" t="s">
        <v>174</v>
      </c>
      <c r="D5" s="100"/>
      <c r="E5" s="100"/>
    </row>
    <row r="6" spans="2:5" s="91" customFormat="1" ht="45.65" customHeight="1" x14ac:dyDescent="0.35">
      <c r="B6" s="92" t="s">
        <v>170</v>
      </c>
      <c r="C6" s="101" t="s">
        <v>172</v>
      </c>
      <c r="D6" s="101"/>
      <c r="E6" s="90"/>
    </row>
    <row r="7" spans="2:5" s="51" customFormat="1" ht="237.75" customHeight="1" x14ac:dyDescent="0.35">
      <c r="B7" s="60" t="s">
        <v>1</v>
      </c>
      <c r="C7" s="111" t="s">
        <v>161</v>
      </c>
      <c r="D7" s="111"/>
      <c r="E7" s="111"/>
    </row>
    <row r="8" spans="2:5" s="51" customFormat="1" ht="54.75" customHeight="1" x14ac:dyDescent="0.35">
      <c r="B8" s="60" t="s">
        <v>2</v>
      </c>
      <c r="C8" s="94" t="s">
        <v>147</v>
      </c>
      <c r="D8" s="94"/>
      <c r="E8" s="94"/>
    </row>
    <row r="9" spans="2:5" s="51" customFormat="1" ht="131.25" customHeight="1" x14ac:dyDescent="0.35">
      <c r="B9" s="60" t="s">
        <v>3</v>
      </c>
      <c r="C9" s="94" t="s">
        <v>154</v>
      </c>
      <c r="D9" s="94"/>
      <c r="E9" s="94"/>
    </row>
    <row r="10" spans="2:5" s="51" customFormat="1" ht="339.75" customHeight="1" x14ac:dyDescent="0.35">
      <c r="B10" s="60" t="s">
        <v>4</v>
      </c>
      <c r="C10" s="94" t="s">
        <v>5</v>
      </c>
      <c r="D10" s="94"/>
      <c r="E10" s="94"/>
    </row>
    <row r="11" spans="2:5" s="51" customFormat="1" ht="53.4" customHeight="1" x14ac:dyDescent="0.35">
      <c r="B11" s="56" t="s">
        <v>6</v>
      </c>
      <c r="C11" s="103" t="s">
        <v>131</v>
      </c>
      <c r="D11" s="103"/>
      <c r="E11" s="103"/>
    </row>
    <row r="12" spans="2:5" s="51" customFormat="1" ht="54" customHeight="1" x14ac:dyDescent="0.35">
      <c r="B12" s="94" t="s">
        <v>152</v>
      </c>
      <c r="C12" s="105" t="s">
        <v>142</v>
      </c>
      <c r="D12" s="105"/>
      <c r="E12" s="105"/>
    </row>
    <row r="13" spans="2:5" s="10" customFormat="1" ht="27.65" customHeight="1" x14ac:dyDescent="0.35">
      <c r="B13" s="94"/>
      <c r="C13" s="59" t="s">
        <v>137</v>
      </c>
      <c r="D13" s="57">
        <f>SUM(D15:D19)</f>
        <v>41670164.829999998</v>
      </c>
      <c r="E13" s="61" t="s">
        <v>7</v>
      </c>
    </row>
    <row r="14" spans="2:5" s="10" customFormat="1" ht="14" customHeight="1" x14ac:dyDescent="0.35">
      <c r="B14" s="94"/>
      <c r="C14" s="104" t="s">
        <v>138</v>
      </c>
      <c r="D14" s="104"/>
      <c r="E14" s="104"/>
    </row>
    <row r="15" spans="2:5" s="10" customFormat="1" ht="14" customHeight="1" x14ac:dyDescent="0.35">
      <c r="B15" s="94"/>
      <c r="C15" s="62" t="s">
        <v>57</v>
      </c>
      <c r="D15" s="63">
        <v>15802242.800000001</v>
      </c>
      <c r="E15" s="64" t="s">
        <v>7</v>
      </c>
    </row>
    <row r="16" spans="2:5" s="10" customFormat="1" ht="14" customHeight="1" x14ac:dyDescent="0.35">
      <c r="B16" s="94"/>
      <c r="C16" s="62" t="s">
        <v>67</v>
      </c>
      <c r="D16" s="63">
        <v>25867922.030000001</v>
      </c>
      <c r="E16" s="64" t="s">
        <v>7</v>
      </c>
    </row>
    <row r="17" spans="2:6" s="10" customFormat="1" ht="14" customHeight="1" x14ac:dyDescent="0.35">
      <c r="B17" s="94"/>
      <c r="C17" s="62" t="s">
        <v>85</v>
      </c>
      <c r="D17" s="63">
        <v>0</v>
      </c>
      <c r="E17" s="64" t="s">
        <v>7</v>
      </c>
    </row>
    <row r="18" spans="2:6" s="10" customFormat="1" ht="14" customHeight="1" x14ac:dyDescent="0.35">
      <c r="B18" s="94"/>
      <c r="C18" s="62" t="s">
        <v>86</v>
      </c>
      <c r="D18" s="63">
        <f>Приложение2!D17+Приложение3!D17</f>
        <v>0</v>
      </c>
      <c r="E18" s="64" t="s">
        <v>7</v>
      </c>
    </row>
    <row r="19" spans="2:6" s="10" customFormat="1" ht="18.75" customHeight="1" x14ac:dyDescent="0.35">
      <c r="B19" s="94"/>
      <c r="C19" s="62" t="s">
        <v>87</v>
      </c>
      <c r="D19" s="63">
        <f>Приложение2!D18+Приложение3!D18</f>
        <v>0</v>
      </c>
      <c r="E19" s="64" t="s">
        <v>7</v>
      </c>
    </row>
    <row r="20" spans="2:6" s="10" customFormat="1" ht="63" customHeight="1" x14ac:dyDescent="0.35">
      <c r="B20" s="94"/>
      <c r="C20" s="105" t="s">
        <v>143</v>
      </c>
      <c r="D20" s="105"/>
      <c r="E20" s="105"/>
    </row>
    <row r="21" spans="2:6" s="10" customFormat="1" ht="15.5" x14ac:dyDescent="0.35">
      <c r="B21" s="94"/>
      <c r="C21" s="59" t="s">
        <v>137</v>
      </c>
      <c r="D21" s="54">
        <f>SUM(D23:D27)</f>
        <v>606899.04</v>
      </c>
      <c r="E21" s="64" t="s">
        <v>7</v>
      </c>
    </row>
    <row r="22" spans="2:6" s="10" customFormat="1" ht="15.5" x14ac:dyDescent="0.35">
      <c r="B22" s="94"/>
      <c r="C22" s="104" t="s">
        <v>138</v>
      </c>
      <c r="D22" s="104"/>
      <c r="E22" s="104"/>
    </row>
    <row r="23" spans="2:6" s="10" customFormat="1" ht="15.5" x14ac:dyDescent="0.35">
      <c r="B23" s="94"/>
      <c r="C23" s="59" t="s">
        <v>57</v>
      </c>
      <c r="D23" s="57">
        <v>184497.95</v>
      </c>
      <c r="E23" s="64" t="s">
        <v>7</v>
      </c>
    </row>
    <row r="24" spans="2:6" s="10" customFormat="1" ht="15.5" x14ac:dyDescent="0.35">
      <c r="B24" s="94"/>
      <c r="C24" s="59" t="s">
        <v>67</v>
      </c>
      <c r="D24" s="57">
        <v>422401.09</v>
      </c>
      <c r="E24" s="64" t="s">
        <v>7</v>
      </c>
    </row>
    <row r="25" spans="2:6" s="10" customFormat="1" ht="15.5" x14ac:dyDescent="0.35">
      <c r="B25" s="94"/>
      <c r="C25" s="59" t="s">
        <v>85</v>
      </c>
      <c r="D25" s="57">
        <v>0</v>
      </c>
      <c r="E25" s="64" t="s">
        <v>7</v>
      </c>
    </row>
    <row r="26" spans="2:6" s="10" customFormat="1" ht="15.5" x14ac:dyDescent="0.35">
      <c r="B26" s="94"/>
      <c r="C26" s="59" t="s">
        <v>86</v>
      </c>
      <c r="D26" s="57">
        <f>Приложение2!D25+Приложение3!D25</f>
        <v>0</v>
      </c>
      <c r="E26" s="64" t="s">
        <v>7</v>
      </c>
    </row>
    <row r="27" spans="2:6" s="10" customFormat="1" ht="12" customHeight="1" x14ac:dyDescent="0.35">
      <c r="B27" s="94"/>
      <c r="C27" s="59" t="s">
        <v>87</v>
      </c>
      <c r="D27" s="57">
        <f>Приложение2!D26+Приложение3!D26</f>
        <v>0</v>
      </c>
      <c r="E27" s="64" t="s">
        <v>7</v>
      </c>
      <c r="F27" s="10" t="s">
        <v>163</v>
      </c>
    </row>
    <row r="28" spans="2:6" s="10" customFormat="1" ht="45" customHeight="1" x14ac:dyDescent="0.35">
      <c r="B28" s="94"/>
      <c r="C28" s="105" t="s">
        <v>144</v>
      </c>
      <c r="D28" s="105"/>
      <c r="E28" s="105"/>
    </row>
    <row r="29" spans="2:6" s="10" customFormat="1" ht="15.5" x14ac:dyDescent="0.35">
      <c r="B29" s="94"/>
      <c r="C29" s="59" t="s">
        <v>137</v>
      </c>
      <c r="D29" s="57">
        <f>SUM(D31:D35)</f>
        <v>50796702.349999994</v>
      </c>
      <c r="E29" s="61" t="s">
        <v>7</v>
      </c>
    </row>
    <row r="30" spans="2:6" s="10" customFormat="1" ht="15.5" x14ac:dyDescent="0.35">
      <c r="B30" s="94"/>
      <c r="C30" s="104" t="s">
        <v>138</v>
      </c>
      <c r="D30" s="104"/>
      <c r="E30" s="104"/>
    </row>
    <row r="31" spans="2:6" s="10" customFormat="1" ht="15.5" x14ac:dyDescent="0.35">
      <c r="B31" s="94"/>
      <c r="C31" s="59" t="s">
        <v>57</v>
      </c>
      <c r="D31" s="57">
        <f>Приложение2!D30+Приложение3!D30</f>
        <v>0</v>
      </c>
      <c r="E31" s="61" t="s">
        <v>7</v>
      </c>
    </row>
    <row r="32" spans="2:6" s="10" customFormat="1" ht="15.5" x14ac:dyDescent="0.35">
      <c r="B32" s="94"/>
      <c r="C32" s="59" t="s">
        <v>67</v>
      </c>
      <c r="D32" s="57">
        <f>Приложение2!D31+Приложение3!D31</f>
        <v>0</v>
      </c>
      <c r="E32" s="61" t="s">
        <v>7</v>
      </c>
    </row>
    <row r="33" spans="2:5" s="10" customFormat="1" ht="15.5" x14ac:dyDescent="0.35">
      <c r="B33" s="94"/>
      <c r="C33" s="59" t="s">
        <v>85</v>
      </c>
      <c r="D33" s="57">
        <f>Приложение2!D32+Приложение3!D32</f>
        <v>18022601.949999999</v>
      </c>
      <c r="E33" s="61" t="s">
        <v>7</v>
      </c>
    </row>
    <row r="34" spans="2:5" s="10" customFormat="1" ht="15.5" x14ac:dyDescent="0.35">
      <c r="B34" s="94"/>
      <c r="C34" s="59" t="s">
        <v>86</v>
      </c>
      <c r="D34" s="57">
        <f>Приложение2!D33+Приложение3!D33</f>
        <v>16910429.600000001</v>
      </c>
      <c r="E34" s="61" t="s">
        <v>7</v>
      </c>
    </row>
    <row r="35" spans="2:5" s="10" customFormat="1" ht="15.5" x14ac:dyDescent="0.35">
      <c r="B35" s="94"/>
      <c r="C35" s="59" t="s">
        <v>87</v>
      </c>
      <c r="D35" s="57">
        <f>Приложение2!D34+Приложение3!D34</f>
        <v>15863670.800000001</v>
      </c>
      <c r="E35" s="61" t="s">
        <v>7</v>
      </c>
    </row>
    <row r="36" spans="2:5" s="10" customFormat="1" ht="209.25" customHeight="1" x14ac:dyDescent="0.35">
      <c r="B36" s="60" t="s">
        <v>8</v>
      </c>
      <c r="C36" s="94" t="s">
        <v>153</v>
      </c>
      <c r="D36" s="94"/>
      <c r="E36" s="94"/>
    </row>
    <row r="37" spans="2:5" s="10" customFormat="1" ht="15.5" x14ac:dyDescent="0.35"/>
    <row r="38" spans="2:5" s="10" customFormat="1" ht="15.5" x14ac:dyDescent="0.35"/>
    <row r="39" spans="2:5" s="10" customFormat="1" ht="15.5" x14ac:dyDescent="0.35"/>
    <row r="40" spans="2:5" s="10" customFormat="1" ht="15.5" x14ac:dyDescent="0.35"/>
    <row r="41" spans="2:5" s="10" customFormat="1" ht="15.5" x14ac:dyDescent="0.35"/>
    <row r="42" spans="2:5" s="10" customFormat="1" ht="15.5" x14ac:dyDescent="0.35"/>
    <row r="43" spans="2:5" s="10" customFormat="1" ht="15.5" x14ac:dyDescent="0.35"/>
    <row r="44" spans="2:5" s="1" customFormat="1" ht="14" x14ac:dyDescent="0.3"/>
    <row r="45" spans="2:5" s="1" customFormat="1" ht="14" x14ac:dyDescent="0.3"/>
    <row r="46" spans="2:5" s="1" customFormat="1" ht="14" x14ac:dyDescent="0.3"/>
    <row r="47" spans="2:5" s="1" customFormat="1" ht="14" x14ac:dyDescent="0.3"/>
    <row r="48" spans="2:5" s="1" customFormat="1" ht="14" x14ac:dyDescent="0.3"/>
    <row r="49" s="1" customFormat="1" ht="14" x14ac:dyDescent="0.3"/>
    <row r="50" s="1" customFormat="1" ht="14" x14ac:dyDescent="0.3"/>
    <row r="51" s="1" customFormat="1" ht="14" x14ac:dyDescent="0.3"/>
    <row r="52" s="1" customFormat="1" ht="14" x14ac:dyDescent="0.3"/>
    <row r="53" s="1" customFormat="1" ht="14" x14ac:dyDescent="0.3"/>
    <row r="54" s="1" customFormat="1" ht="14" x14ac:dyDescent="0.3"/>
    <row r="55" s="1" customFormat="1" ht="14" x14ac:dyDescent="0.3"/>
    <row r="56" s="1" customFormat="1" ht="14" x14ac:dyDescent="0.3"/>
    <row r="57" s="1" customFormat="1" ht="14" x14ac:dyDescent="0.3"/>
    <row r="58" s="1" customFormat="1" ht="14" x14ac:dyDescent="0.3"/>
    <row r="59" s="1" customFormat="1" ht="14" x14ac:dyDescent="0.3"/>
    <row r="60" s="1" customFormat="1" ht="14" x14ac:dyDescent="0.3"/>
    <row r="61" s="1" customFormat="1" ht="14" x14ac:dyDescent="0.3"/>
    <row r="62" s="1" customFormat="1" ht="14" x14ac:dyDescent="0.3"/>
    <row r="63" s="1" customFormat="1" ht="14" x14ac:dyDescent="0.3"/>
    <row r="64" s="1" customFormat="1" ht="14" x14ac:dyDescent="0.3"/>
    <row r="65" s="1" customFormat="1" ht="14" x14ac:dyDescent="0.3"/>
    <row r="66" s="1" customFormat="1" ht="14" x14ac:dyDescent="0.3"/>
    <row r="67" s="1" customFormat="1" ht="14" x14ac:dyDescent="0.3"/>
    <row r="68" s="1" customFormat="1" ht="14" x14ac:dyDescent="0.3"/>
    <row r="69" s="1" customFormat="1" ht="14" x14ac:dyDescent="0.3"/>
    <row r="70" s="1" customFormat="1" ht="14" x14ac:dyDescent="0.3"/>
    <row r="71" s="1" customFormat="1" ht="14" x14ac:dyDescent="0.3"/>
    <row r="72" s="1" customFormat="1" ht="14" x14ac:dyDescent="0.3"/>
    <row r="73" s="1" customFormat="1" ht="14" x14ac:dyDescent="0.3"/>
    <row r="74" s="1" customFormat="1" ht="14" x14ac:dyDescent="0.3"/>
    <row r="75" s="1" customFormat="1" ht="14" x14ac:dyDescent="0.3"/>
    <row r="76" s="1" customFormat="1" ht="14" x14ac:dyDescent="0.3"/>
    <row r="77" s="1" customFormat="1" ht="14" x14ac:dyDescent="0.3"/>
    <row r="78" s="1" customFormat="1" ht="14" x14ac:dyDescent="0.3"/>
    <row r="79" s="1" customFormat="1" ht="14" x14ac:dyDescent="0.3"/>
    <row r="80" s="1" customFormat="1" ht="14" x14ac:dyDescent="0.3"/>
    <row r="81" s="1" customFormat="1" ht="14" x14ac:dyDescent="0.3"/>
    <row r="82" s="1" customFormat="1" ht="14" x14ac:dyDescent="0.3"/>
    <row r="83" s="1" customFormat="1" ht="14" x14ac:dyDescent="0.3"/>
    <row r="84" s="1" customFormat="1" ht="14" x14ac:dyDescent="0.3"/>
    <row r="85" s="1" customFormat="1" ht="14" x14ac:dyDescent="0.3"/>
    <row r="86" s="1" customFormat="1" ht="14" x14ac:dyDescent="0.3"/>
    <row r="87" s="1" customFormat="1" ht="14" x14ac:dyDescent="0.3"/>
    <row r="88" s="1" customFormat="1" ht="14" x14ac:dyDescent="0.3"/>
    <row r="89" s="1" customFormat="1" ht="14" x14ac:dyDescent="0.3"/>
    <row r="90" s="1" customFormat="1" ht="14" x14ac:dyDescent="0.3"/>
    <row r="91" s="1" customFormat="1" ht="14" x14ac:dyDescent="0.3"/>
    <row r="92" s="1" customFormat="1" ht="14" x14ac:dyDescent="0.3"/>
    <row r="93" s="1" customFormat="1" ht="14" x14ac:dyDescent="0.3"/>
    <row r="94" s="1" customFormat="1" ht="14" x14ac:dyDescent="0.3"/>
    <row r="95" s="1" customFormat="1" ht="14" x14ac:dyDescent="0.3"/>
    <row r="96" s="1" customFormat="1" ht="14" x14ac:dyDescent="0.3"/>
    <row r="97" s="1" customFormat="1" ht="14" x14ac:dyDescent="0.3"/>
    <row r="98" s="1" customFormat="1" ht="14" x14ac:dyDescent="0.3"/>
    <row r="99" s="1" customFormat="1" ht="14" x14ac:dyDescent="0.3"/>
    <row r="100" s="1" customFormat="1" ht="14" x14ac:dyDescent="0.3"/>
    <row r="101" s="1" customFormat="1" ht="14" x14ac:dyDescent="0.3"/>
    <row r="102" s="1" customFormat="1" ht="14" x14ac:dyDescent="0.3"/>
    <row r="103" s="1" customFormat="1" ht="14" x14ac:dyDescent="0.3"/>
    <row r="104" s="1" customFormat="1" ht="14" x14ac:dyDescent="0.3"/>
    <row r="105" s="1" customFormat="1" ht="14" x14ac:dyDescent="0.3"/>
    <row r="106" s="1" customFormat="1" ht="14" x14ac:dyDescent="0.3"/>
    <row r="107" s="1" customFormat="1" ht="14" x14ac:dyDescent="0.3"/>
    <row r="108" s="1" customFormat="1" ht="14" x14ac:dyDescent="0.3"/>
    <row r="109" s="1" customFormat="1" ht="14" x14ac:dyDescent="0.3"/>
    <row r="110" s="1" customFormat="1" ht="14" x14ac:dyDescent="0.3"/>
    <row r="111" s="1" customFormat="1" ht="14" x14ac:dyDescent="0.3"/>
    <row r="112" s="1" customFormat="1" ht="14" x14ac:dyDescent="0.3"/>
    <row r="113" s="1" customFormat="1" ht="14" x14ac:dyDescent="0.3"/>
    <row r="114" s="1" customFormat="1" ht="14" x14ac:dyDescent="0.3"/>
    <row r="115" s="1" customFormat="1" ht="14" x14ac:dyDescent="0.3"/>
    <row r="116" s="1" customFormat="1" ht="14" x14ac:dyDescent="0.3"/>
    <row r="117" s="1" customFormat="1" ht="14" x14ac:dyDescent="0.3"/>
    <row r="118" s="1" customFormat="1" ht="14" x14ac:dyDescent="0.3"/>
    <row r="119" s="1" customFormat="1" ht="14" x14ac:dyDescent="0.3"/>
    <row r="120" s="1" customFormat="1" ht="14" x14ac:dyDescent="0.3"/>
    <row r="121" s="1" customFormat="1" ht="14" x14ac:dyDescent="0.3"/>
    <row r="122" s="1" customFormat="1" ht="14" x14ac:dyDescent="0.3"/>
    <row r="123" s="1" customFormat="1" ht="14" x14ac:dyDescent="0.3"/>
    <row r="124" s="1" customFormat="1" ht="14" x14ac:dyDescent="0.3"/>
    <row r="125" s="1" customFormat="1" ht="14" x14ac:dyDescent="0.3"/>
    <row r="126" s="1" customFormat="1" ht="14" x14ac:dyDescent="0.3"/>
    <row r="127" s="1" customFormat="1" ht="14" x14ac:dyDescent="0.3"/>
    <row r="128" s="1" customFormat="1" ht="14" x14ac:dyDescent="0.3"/>
    <row r="129" s="1" customFormat="1" ht="14" x14ac:dyDescent="0.3"/>
    <row r="130" s="1" customFormat="1" ht="14" x14ac:dyDescent="0.3"/>
    <row r="131" s="1" customFormat="1" ht="14" x14ac:dyDescent="0.3"/>
    <row r="132" s="1" customFormat="1" ht="14" x14ac:dyDescent="0.3"/>
    <row r="133" s="1" customFormat="1" ht="14" x14ac:dyDescent="0.3"/>
    <row r="134" s="1" customFormat="1" ht="14" x14ac:dyDescent="0.3"/>
    <row r="135" s="1" customFormat="1" ht="14" x14ac:dyDescent="0.3"/>
    <row r="136" s="1" customFormat="1" ht="14" x14ac:dyDescent="0.3"/>
    <row r="137" s="1" customFormat="1" ht="14" x14ac:dyDescent="0.3"/>
    <row r="138" s="1" customFormat="1" ht="14" x14ac:dyDescent="0.3"/>
    <row r="139" s="1" customFormat="1" ht="14" x14ac:dyDescent="0.3"/>
    <row r="140" s="1" customFormat="1" ht="14" x14ac:dyDescent="0.3"/>
    <row r="141" s="1" customFormat="1" ht="14" x14ac:dyDescent="0.3"/>
    <row r="142" s="1" customFormat="1" ht="14" x14ac:dyDescent="0.3"/>
    <row r="143" s="1" customFormat="1" ht="14" x14ac:dyDescent="0.3"/>
    <row r="144" s="1" customFormat="1" ht="14" x14ac:dyDescent="0.3"/>
    <row r="145" s="1" customFormat="1" ht="14" x14ac:dyDescent="0.3"/>
    <row r="146" s="1" customFormat="1" ht="14" x14ac:dyDescent="0.3"/>
    <row r="147" s="1" customFormat="1" ht="14" x14ac:dyDescent="0.3"/>
    <row r="148" s="1" customFormat="1" ht="14" x14ac:dyDescent="0.3"/>
    <row r="149" s="1" customFormat="1" ht="14" x14ac:dyDescent="0.3"/>
  </sheetData>
  <mergeCells count="18">
    <mergeCell ref="C1:E1"/>
    <mergeCell ref="C2:E2"/>
    <mergeCell ref="B12:B35"/>
    <mergeCell ref="C36:E36"/>
    <mergeCell ref="B3:E3"/>
    <mergeCell ref="C12:E12"/>
    <mergeCell ref="C14:E14"/>
    <mergeCell ref="C22:E22"/>
    <mergeCell ref="C28:E28"/>
    <mergeCell ref="C30:E30"/>
    <mergeCell ref="C5:E5"/>
    <mergeCell ref="C7:E7"/>
    <mergeCell ref="C8:E8"/>
    <mergeCell ref="C9:E9"/>
    <mergeCell ref="C10:E10"/>
    <mergeCell ref="C11:E11"/>
    <mergeCell ref="C6:D6"/>
    <mergeCell ref="C20:E20"/>
  </mergeCells>
  <pageMargins left="0.7" right="0.7" top="0.75" bottom="0.75" header="0.3" footer="0.3"/>
  <pageSetup paperSize="9" scale="92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18"/>
  <sheetViews>
    <sheetView workbookViewId="0">
      <selection activeCell="F2" sqref="F2:I2"/>
    </sheetView>
  </sheetViews>
  <sheetFormatPr defaultRowHeight="14.5" x14ac:dyDescent="0.35"/>
  <cols>
    <col min="1" max="1" width="1.36328125" customWidth="1"/>
    <col min="2" max="2" width="15.453125" customWidth="1"/>
    <col min="3" max="3" width="31.36328125" customWidth="1"/>
    <col min="4" max="4" width="23.6328125" customWidth="1"/>
    <col min="9" max="9" width="23.6328125" customWidth="1"/>
    <col min="10" max="10" width="21.54296875" customWidth="1"/>
  </cols>
  <sheetData>
    <row r="1" spans="2:9" s="10" customFormat="1" ht="4.5" customHeight="1" x14ac:dyDescent="0.35">
      <c r="D1" s="79"/>
      <c r="E1" s="79"/>
      <c r="F1" s="107" t="s">
        <v>162</v>
      </c>
      <c r="G1" s="107"/>
      <c r="H1" s="107"/>
      <c r="I1" s="107"/>
    </row>
    <row r="2" spans="2:9" s="49" customFormat="1" ht="72.650000000000006" customHeight="1" x14ac:dyDescent="0.35">
      <c r="D2" s="66"/>
      <c r="E2" s="66"/>
      <c r="F2" s="96" t="s">
        <v>185</v>
      </c>
      <c r="G2" s="97"/>
      <c r="H2" s="97"/>
      <c r="I2" s="97"/>
    </row>
    <row r="3" spans="2:9" s="10" customFormat="1" ht="16.25" customHeight="1" x14ac:dyDescent="0.35">
      <c r="E3" s="117"/>
      <c r="F3" s="117"/>
      <c r="G3" s="117"/>
      <c r="H3" s="117"/>
      <c r="I3" s="117"/>
    </row>
    <row r="4" spans="2:9" s="10" customFormat="1" ht="38.4" customHeight="1" x14ac:dyDescent="0.35">
      <c r="B4" s="118" t="s">
        <v>155</v>
      </c>
      <c r="C4" s="118"/>
      <c r="D4" s="118"/>
      <c r="E4" s="118"/>
      <c r="F4" s="118"/>
      <c r="G4" s="118"/>
      <c r="H4" s="118"/>
      <c r="I4" s="118"/>
    </row>
    <row r="5" spans="2:9" s="10" customFormat="1" ht="26.4" customHeight="1" x14ac:dyDescent="0.35">
      <c r="B5" s="113" t="s">
        <v>9</v>
      </c>
      <c r="C5" s="119" t="s">
        <v>17</v>
      </c>
      <c r="D5" s="119" t="s">
        <v>16</v>
      </c>
      <c r="E5" s="121" t="s">
        <v>11</v>
      </c>
      <c r="F5" s="122"/>
      <c r="G5" s="122"/>
      <c r="H5" s="123"/>
      <c r="I5" s="119" t="s">
        <v>10</v>
      </c>
    </row>
    <row r="6" spans="2:9" s="10" customFormat="1" ht="73.25" customHeight="1" x14ac:dyDescent="0.35">
      <c r="B6" s="113"/>
      <c r="C6" s="120"/>
      <c r="D6" s="120"/>
      <c r="E6" s="67" t="s">
        <v>12</v>
      </c>
      <c r="F6" s="67" t="s">
        <v>13</v>
      </c>
      <c r="G6" s="67" t="s">
        <v>14</v>
      </c>
      <c r="H6" s="67" t="s">
        <v>15</v>
      </c>
      <c r="I6" s="120"/>
    </row>
    <row r="7" spans="2:9" s="10" customFormat="1" ht="24" customHeight="1" x14ac:dyDescent="0.35">
      <c r="B7" s="114" t="s">
        <v>156</v>
      </c>
      <c r="C7" s="52" t="s">
        <v>18</v>
      </c>
      <c r="D7" s="52"/>
      <c r="E7" s="67"/>
      <c r="F7" s="67"/>
      <c r="G7" s="67"/>
      <c r="H7" s="67"/>
      <c r="I7" s="68">
        <v>93055028.609999999</v>
      </c>
    </row>
    <row r="8" spans="2:9" s="10" customFormat="1" ht="41" customHeight="1" x14ac:dyDescent="0.35">
      <c r="B8" s="115"/>
      <c r="C8" s="113" t="s">
        <v>127</v>
      </c>
      <c r="D8" s="2" t="s">
        <v>19</v>
      </c>
      <c r="E8" s="69"/>
      <c r="F8" s="69"/>
      <c r="G8" s="69"/>
      <c r="H8" s="69"/>
      <c r="I8" s="70">
        <v>41670164.829999998</v>
      </c>
    </row>
    <row r="9" spans="2:9" s="10" customFormat="1" ht="22.25" customHeight="1" x14ac:dyDescent="0.35">
      <c r="B9" s="115"/>
      <c r="C9" s="113"/>
      <c r="D9" s="3" t="s">
        <v>20</v>
      </c>
      <c r="E9" s="69"/>
      <c r="F9" s="69"/>
      <c r="G9" s="69"/>
      <c r="H9" s="69"/>
      <c r="I9" s="70">
        <v>606899.04</v>
      </c>
    </row>
    <row r="10" spans="2:9" s="10" customFormat="1" ht="96" customHeight="1" x14ac:dyDescent="0.35">
      <c r="B10" s="116"/>
      <c r="C10" s="113"/>
      <c r="D10" s="4" t="s">
        <v>157</v>
      </c>
      <c r="E10" s="69"/>
      <c r="F10" s="69"/>
      <c r="G10" s="69"/>
      <c r="H10" s="69"/>
      <c r="I10" s="70">
        <f>Приложение1!D29</f>
        <v>50796702.349999994</v>
      </c>
    </row>
    <row r="11" spans="2:9" s="1" customFormat="1" ht="14" x14ac:dyDescent="0.3"/>
    <row r="12" spans="2:9" s="1" customFormat="1" ht="14" x14ac:dyDescent="0.3"/>
    <row r="13" spans="2:9" s="1" customFormat="1" ht="14" x14ac:dyDescent="0.3"/>
    <row r="14" spans="2:9" s="1" customFormat="1" ht="14" x14ac:dyDescent="0.3"/>
    <row r="15" spans="2:9" s="1" customFormat="1" ht="14" x14ac:dyDescent="0.3"/>
    <row r="16" spans="2:9" s="1" customFormat="1" ht="14" x14ac:dyDescent="0.3"/>
    <row r="17" s="1" customFormat="1" ht="14" x14ac:dyDescent="0.3"/>
    <row r="18" s="1" customFormat="1" ht="14" x14ac:dyDescent="0.3"/>
  </sheetData>
  <mergeCells count="11">
    <mergeCell ref="F2:I2"/>
    <mergeCell ref="F1:I1"/>
    <mergeCell ref="C8:C10"/>
    <mergeCell ref="B7:B10"/>
    <mergeCell ref="E3:I3"/>
    <mergeCell ref="B4:I4"/>
    <mergeCell ref="I5:I6"/>
    <mergeCell ref="E5:H5"/>
    <mergeCell ref="D5:D6"/>
    <mergeCell ref="C5:C6"/>
    <mergeCell ref="B5:B6"/>
  </mergeCells>
  <pageMargins left="0.70866141732283472" right="0.70866141732283472" top="0.74803149606299213" bottom="0.74803149606299213" header="0.31496062992125984" footer="0.31496062992125984"/>
  <pageSetup paperSize="9" scale="99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8"/>
  <sheetViews>
    <sheetView tabSelected="1" zoomScale="90" zoomScaleNormal="90" workbookViewId="0">
      <selection activeCell="E2" sqref="E2:H2"/>
    </sheetView>
  </sheetViews>
  <sheetFormatPr defaultRowHeight="14.5" x14ac:dyDescent="0.35"/>
  <cols>
    <col min="1" max="1" width="2.453125" style="1" customWidth="1"/>
    <col min="2" max="2" width="8.90625" style="1"/>
    <col min="3" max="3" width="33.6328125" style="1" customWidth="1"/>
    <col min="4" max="4" width="21.6328125" style="1" customWidth="1"/>
    <col min="5" max="5" width="18.90625" style="1" customWidth="1"/>
    <col min="6" max="6" width="18.36328125" style="1" customWidth="1"/>
    <col min="7" max="7" width="19.6328125" style="1" customWidth="1"/>
    <col min="8" max="9" width="8.90625" style="1"/>
    <col min="10" max="11" width="15.453125" bestFit="1" customWidth="1"/>
    <col min="12" max="12" width="13.08984375" bestFit="1" customWidth="1"/>
    <col min="13" max="13" width="14.36328125" bestFit="1" customWidth="1"/>
  </cols>
  <sheetData>
    <row r="1" spans="1:13" ht="2.4" customHeight="1" x14ac:dyDescent="0.35">
      <c r="E1" s="124"/>
      <c r="F1" s="124"/>
      <c r="G1" s="124"/>
      <c r="H1" s="124"/>
    </row>
    <row r="2" spans="1:13" s="41" customFormat="1" ht="81" customHeight="1" x14ac:dyDescent="0.35">
      <c r="A2" s="10"/>
      <c r="B2" s="10"/>
      <c r="C2" s="10"/>
      <c r="D2" s="10"/>
      <c r="E2" s="96" t="s">
        <v>186</v>
      </c>
      <c r="F2" s="97"/>
      <c r="G2" s="97"/>
      <c r="H2" s="97"/>
      <c r="I2" s="10"/>
    </row>
    <row r="3" spans="1:13" s="41" customFormat="1" ht="15.5" x14ac:dyDescent="0.35">
      <c r="A3" s="10"/>
      <c r="B3" s="10"/>
      <c r="C3" s="10"/>
      <c r="D3" s="10"/>
      <c r="E3" s="95"/>
      <c r="F3" s="95"/>
      <c r="G3" s="95"/>
      <c r="H3" s="10"/>
      <c r="I3" s="10"/>
    </row>
    <row r="4" spans="1:13" s="10" customFormat="1" ht="32.4" customHeight="1" x14ac:dyDescent="0.35">
      <c r="B4" s="107" t="s">
        <v>160</v>
      </c>
      <c r="C4" s="133"/>
      <c r="D4" s="133"/>
      <c r="E4" s="133"/>
      <c r="F4" s="133"/>
      <c r="G4" s="133"/>
    </row>
    <row r="5" spans="1:13" s="10" customFormat="1" ht="15.5" x14ac:dyDescent="0.35"/>
    <row r="6" spans="1:13" s="10" customFormat="1" ht="15.5" x14ac:dyDescent="0.35">
      <c r="B6" s="128" t="s">
        <v>57</v>
      </c>
      <c r="C6" s="128"/>
      <c r="D6" s="128"/>
      <c r="E6" s="128"/>
      <c r="F6" s="128"/>
      <c r="G6" s="128"/>
    </row>
    <row r="7" spans="1:13" s="10" customFormat="1" ht="15.5" x14ac:dyDescent="0.35">
      <c r="B7" s="131" t="s">
        <v>21</v>
      </c>
      <c r="C7" s="129" t="s">
        <v>114</v>
      </c>
      <c r="D7" s="129" t="s">
        <v>111</v>
      </c>
      <c r="E7" s="131" t="s">
        <v>23</v>
      </c>
      <c r="F7" s="131"/>
      <c r="G7" s="131"/>
    </row>
    <row r="8" spans="1:13" s="10" customFormat="1" ht="108.5" x14ac:dyDescent="0.35">
      <c r="B8" s="131"/>
      <c r="C8" s="120"/>
      <c r="D8" s="120"/>
      <c r="E8" s="14" t="s">
        <v>115</v>
      </c>
      <c r="F8" s="132" t="s">
        <v>120</v>
      </c>
      <c r="G8" s="132"/>
    </row>
    <row r="9" spans="1:13" s="10" customFormat="1" ht="25.5" customHeight="1" x14ac:dyDescent="0.35">
      <c r="B9" s="136" t="s">
        <v>113</v>
      </c>
      <c r="C9" s="137"/>
      <c r="D9" s="137"/>
      <c r="E9" s="137"/>
      <c r="F9" s="137"/>
      <c r="G9" s="138"/>
    </row>
    <row r="10" spans="1:13" s="10" customFormat="1" ht="210" customHeight="1" x14ac:dyDescent="0.35">
      <c r="B10" s="11">
        <v>1</v>
      </c>
      <c r="C10" s="15" t="s">
        <v>116</v>
      </c>
      <c r="D10" s="16">
        <v>7750785.5999999996</v>
      </c>
      <c r="E10" s="17">
        <f>D10-F10</f>
        <v>7670177.4297599997</v>
      </c>
      <c r="F10" s="134">
        <f>D10*1.04%</f>
        <v>80608.170239999992</v>
      </c>
      <c r="G10" s="135"/>
    </row>
    <row r="11" spans="1:13" s="10" customFormat="1" ht="46.5" x14ac:dyDescent="0.35">
      <c r="B11" s="18">
        <v>2</v>
      </c>
      <c r="C11" s="19" t="s">
        <v>158</v>
      </c>
      <c r="D11" s="12">
        <v>693001.2</v>
      </c>
      <c r="E11" s="17">
        <f>D11-F11</f>
        <v>685790.77999999991</v>
      </c>
      <c r="F11" s="134">
        <v>7210.42</v>
      </c>
      <c r="G11" s="135"/>
      <c r="J11" s="77"/>
      <c r="K11" s="77"/>
      <c r="L11" s="77"/>
      <c r="M11" s="77"/>
    </row>
    <row r="12" spans="1:13" s="10" customFormat="1" ht="31" x14ac:dyDescent="0.35">
      <c r="B12" s="20"/>
      <c r="C12" s="21" t="s">
        <v>121</v>
      </c>
      <c r="D12" s="22">
        <f>D11+D10</f>
        <v>8443786.7999999989</v>
      </c>
      <c r="E12" s="22">
        <f>E11+E10</f>
        <v>8355968.20976</v>
      </c>
      <c r="F12" s="126">
        <f>F11+F10</f>
        <v>87818.59023999999</v>
      </c>
      <c r="G12" s="126"/>
    </row>
    <row r="13" spans="1:13" s="10" customFormat="1" ht="15.5" x14ac:dyDescent="0.35">
      <c r="B13" s="11"/>
      <c r="C13" s="23" t="s">
        <v>66</v>
      </c>
      <c r="D13" s="24">
        <f>D12</f>
        <v>8443786.7999999989</v>
      </c>
      <c r="E13" s="24">
        <f t="shared" ref="E13" si="0">E12</f>
        <v>8355968.20976</v>
      </c>
      <c r="F13" s="127">
        <v>87818.93</v>
      </c>
      <c r="G13" s="127"/>
    </row>
    <row r="14" spans="1:13" s="10" customFormat="1" ht="15.5" x14ac:dyDescent="0.35">
      <c r="B14" s="128" t="s">
        <v>67</v>
      </c>
      <c r="C14" s="128"/>
      <c r="D14" s="128"/>
      <c r="E14" s="128"/>
      <c r="F14" s="128"/>
      <c r="G14" s="128"/>
    </row>
    <row r="15" spans="1:13" s="10" customFormat="1" ht="15.5" x14ac:dyDescent="0.35">
      <c r="B15" s="128" t="s">
        <v>113</v>
      </c>
      <c r="C15" s="128"/>
      <c r="D15" s="128"/>
      <c r="E15" s="128"/>
      <c r="F15" s="128"/>
      <c r="G15" s="128"/>
    </row>
    <row r="16" spans="1:13" s="10" customFormat="1" ht="31" x14ac:dyDescent="0.35">
      <c r="B16" s="131" t="s">
        <v>21</v>
      </c>
      <c r="C16" s="129" t="s">
        <v>9</v>
      </c>
      <c r="D16" s="11" t="s">
        <v>22</v>
      </c>
      <c r="E16" s="131" t="s">
        <v>23</v>
      </c>
      <c r="F16" s="131"/>
      <c r="G16" s="131"/>
    </row>
    <row r="17" spans="2:7" s="10" customFormat="1" ht="108.5" x14ac:dyDescent="0.35">
      <c r="B17" s="131"/>
      <c r="C17" s="130"/>
      <c r="D17" s="11" t="s">
        <v>133</v>
      </c>
      <c r="E17" s="14" t="s">
        <v>115</v>
      </c>
      <c r="F17" s="132" t="s">
        <v>132</v>
      </c>
      <c r="G17" s="132"/>
    </row>
    <row r="18" spans="2:7" s="10" customFormat="1" ht="108.5" x14ac:dyDescent="0.35">
      <c r="B18" s="11">
        <v>1</v>
      </c>
      <c r="C18" s="25" t="s">
        <v>176</v>
      </c>
      <c r="D18" s="12">
        <v>5100000</v>
      </c>
      <c r="E18" s="17">
        <v>4963830</v>
      </c>
      <c r="F18" s="125">
        <v>136170</v>
      </c>
      <c r="G18" s="125"/>
    </row>
    <row r="19" spans="2:7" s="10" customFormat="1" ht="93" x14ac:dyDescent="0.35">
      <c r="B19" s="11">
        <v>2</v>
      </c>
      <c r="C19" s="20" t="s">
        <v>177</v>
      </c>
      <c r="D19" s="12">
        <v>4450770.0199999996</v>
      </c>
      <c r="E19" s="17">
        <v>4331934.46</v>
      </c>
      <c r="F19" s="125" t="s">
        <v>178</v>
      </c>
      <c r="G19" s="125"/>
    </row>
    <row r="20" spans="2:7" s="10" customFormat="1" ht="31" x14ac:dyDescent="0.35">
      <c r="B20" s="20"/>
      <c r="C20" s="21" t="s">
        <v>122</v>
      </c>
      <c r="D20" s="22">
        <f>D18+D19</f>
        <v>9550770.0199999996</v>
      </c>
      <c r="E20" s="22">
        <f>E18+E19</f>
        <v>9295764.4600000009</v>
      </c>
      <c r="F20" s="126">
        <v>255005.56</v>
      </c>
      <c r="G20" s="126"/>
    </row>
    <row r="21" spans="2:7" s="10" customFormat="1" ht="15.5" x14ac:dyDescent="0.35">
      <c r="B21" s="11"/>
      <c r="C21" s="23" t="s">
        <v>76</v>
      </c>
      <c r="D21" s="24">
        <f t="shared" ref="D21:F21" si="1">D20</f>
        <v>9550770.0199999996</v>
      </c>
      <c r="E21" s="26">
        <f t="shared" si="1"/>
        <v>9295764.4600000009</v>
      </c>
      <c r="F21" s="127">
        <f t="shared" si="1"/>
        <v>255005.56</v>
      </c>
      <c r="G21" s="127"/>
    </row>
    <row r="22" spans="2:7" s="10" customFormat="1" ht="15.5" x14ac:dyDescent="0.35">
      <c r="B22" s="128" t="s">
        <v>85</v>
      </c>
      <c r="C22" s="128"/>
      <c r="D22" s="128"/>
      <c r="E22" s="128"/>
      <c r="F22" s="128"/>
      <c r="G22" s="128"/>
    </row>
    <row r="23" spans="2:7" s="10" customFormat="1" ht="15.5" x14ac:dyDescent="0.35">
      <c r="B23" s="128" t="s">
        <v>24</v>
      </c>
      <c r="C23" s="128"/>
      <c r="D23" s="128"/>
      <c r="E23" s="128"/>
      <c r="F23" s="128"/>
      <c r="G23" s="128"/>
    </row>
    <row r="24" spans="2:7" s="10" customFormat="1" ht="31" x14ac:dyDescent="0.35">
      <c r="B24" s="131" t="s">
        <v>21</v>
      </c>
      <c r="C24" s="129" t="s">
        <v>114</v>
      </c>
      <c r="D24" s="11" t="s">
        <v>22</v>
      </c>
      <c r="E24" s="131" t="s">
        <v>23</v>
      </c>
      <c r="F24" s="131"/>
      <c r="G24" s="131"/>
    </row>
    <row r="25" spans="2:7" s="10" customFormat="1" ht="108.5" x14ac:dyDescent="0.35">
      <c r="B25" s="131"/>
      <c r="C25" s="130"/>
      <c r="D25" s="11" t="s">
        <v>133</v>
      </c>
      <c r="E25" s="14" t="s">
        <v>115</v>
      </c>
      <c r="F25" s="14" t="s">
        <v>134</v>
      </c>
      <c r="G25" s="14" t="s">
        <v>140</v>
      </c>
    </row>
    <row r="26" spans="2:7" s="10" customFormat="1" ht="31" x14ac:dyDescent="0.35">
      <c r="B26" s="11">
        <v>1</v>
      </c>
      <c r="C26" s="27" t="s">
        <v>25</v>
      </c>
      <c r="D26" s="13">
        <f>E26+F26</f>
        <v>3017959</v>
      </c>
      <c r="E26" s="12">
        <v>3002869.2</v>
      </c>
      <c r="F26" s="12">
        <v>15089.8</v>
      </c>
      <c r="G26" s="12">
        <v>603591.80000000005</v>
      </c>
    </row>
    <row r="27" spans="2:7" s="10" customFormat="1" ht="31" x14ac:dyDescent="0.35">
      <c r="B27" s="11">
        <v>2</v>
      </c>
      <c r="C27" s="27" t="s">
        <v>26</v>
      </c>
      <c r="D27" s="13">
        <f t="shared" ref="D27:D29" si="2">E27+F27</f>
        <v>3850515</v>
      </c>
      <c r="E27" s="12">
        <v>3831262.42</v>
      </c>
      <c r="F27" s="12">
        <v>19252.580000000002</v>
      </c>
      <c r="G27" s="12">
        <v>770103</v>
      </c>
    </row>
    <row r="28" spans="2:7" s="10" customFormat="1" ht="31" x14ac:dyDescent="0.35">
      <c r="B28" s="11">
        <v>3</v>
      </c>
      <c r="C28" s="27" t="s">
        <v>27</v>
      </c>
      <c r="D28" s="13">
        <f t="shared" si="2"/>
        <v>2237504.1800000002</v>
      </c>
      <c r="E28" s="12">
        <v>2226316.66</v>
      </c>
      <c r="F28" s="12">
        <v>11187.52</v>
      </c>
      <c r="G28" s="12">
        <v>881928</v>
      </c>
    </row>
    <row r="29" spans="2:7" s="10" customFormat="1" ht="31" x14ac:dyDescent="0.35">
      <c r="B29" s="11">
        <v>4</v>
      </c>
      <c r="C29" s="27" t="s">
        <v>28</v>
      </c>
      <c r="D29" s="13">
        <f t="shared" si="2"/>
        <v>2841729</v>
      </c>
      <c r="E29" s="12">
        <v>2827520.36</v>
      </c>
      <c r="F29" s="12">
        <v>14208.64</v>
      </c>
      <c r="G29" s="12">
        <v>568345.80000000005</v>
      </c>
    </row>
    <row r="30" spans="2:7" s="10" customFormat="1" ht="31" x14ac:dyDescent="0.35">
      <c r="B30" s="11">
        <v>5</v>
      </c>
      <c r="C30" s="27" t="s">
        <v>29</v>
      </c>
      <c r="D30" s="13">
        <f>E30+F30</f>
        <v>3174564.6199999996</v>
      </c>
      <c r="E30" s="12">
        <v>3158691.8</v>
      </c>
      <c r="F30" s="12">
        <v>15872.82</v>
      </c>
      <c r="G30" s="12">
        <v>634912.92000000004</v>
      </c>
    </row>
    <row r="31" spans="2:7" s="10" customFormat="1" ht="31" x14ac:dyDescent="0.35">
      <c r="B31" s="11">
        <v>6</v>
      </c>
      <c r="C31" s="27" t="s">
        <v>30</v>
      </c>
      <c r="D31" s="13">
        <f t="shared" ref="D31:D41" si="3">E31+F31</f>
        <v>6088031</v>
      </c>
      <c r="E31" s="12">
        <v>6057590.8499999996</v>
      </c>
      <c r="F31" s="12">
        <v>30440.15</v>
      </c>
      <c r="G31" s="12">
        <v>1217606.2</v>
      </c>
    </row>
    <row r="32" spans="2:7" s="10" customFormat="1" ht="31" x14ac:dyDescent="0.35">
      <c r="B32" s="11">
        <v>7</v>
      </c>
      <c r="C32" s="27" t="s">
        <v>31</v>
      </c>
      <c r="D32" s="13">
        <f t="shared" si="3"/>
        <v>2150000</v>
      </c>
      <c r="E32" s="12">
        <v>2139250</v>
      </c>
      <c r="F32" s="12">
        <v>10750</v>
      </c>
      <c r="G32" s="12">
        <v>430000</v>
      </c>
    </row>
    <row r="33" spans="2:7" s="10" customFormat="1" ht="31" x14ac:dyDescent="0.35">
      <c r="B33" s="11">
        <v>8</v>
      </c>
      <c r="C33" s="27" t="s">
        <v>32</v>
      </c>
      <c r="D33" s="13">
        <f t="shared" si="3"/>
        <v>4728316.59</v>
      </c>
      <c r="E33" s="12">
        <v>4704675</v>
      </c>
      <c r="F33" s="12">
        <v>23641.59</v>
      </c>
      <c r="G33" s="12">
        <v>6154616.79</v>
      </c>
    </row>
    <row r="34" spans="2:7" s="10" customFormat="1" ht="31" x14ac:dyDescent="0.35">
      <c r="B34" s="11">
        <v>9</v>
      </c>
      <c r="C34" s="27" t="s">
        <v>33</v>
      </c>
      <c r="D34" s="13">
        <f t="shared" si="3"/>
        <v>5680314</v>
      </c>
      <c r="E34" s="12">
        <v>5651912.4299999997</v>
      </c>
      <c r="F34" s="12">
        <v>28401.57</v>
      </c>
      <c r="G34" s="12">
        <v>1136062.8</v>
      </c>
    </row>
    <row r="35" spans="2:7" s="10" customFormat="1" ht="31" x14ac:dyDescent="0.35">
      <c r="B35" s="11">
        <v>10</v>
      </c>
      <c r="C35" s="27" t="s">
        <v>34</v>
      </c>
      <c r="D35" s="13">
        <f t="shared" si="3"/>
        <v>2913896.72</v>
      </c>
      <c r="E35" s="12">
        <v>2899327.24</v>
      </c>
      <c r="F35" s="12">
        <v>14569.48</v>
      </c>
      <c r="G35" s="12">
        <v>582779.34</v>
      </c>
    </row>
    <row r="36" spans="2:7" s="10" customFormat="1" ht="31" x14ac:dyDescent="0.35">
      <c r="B36" s="11">
        <v>11</v>
      </c>
      <c r="C36" s="27" t="s">
        <v>35</v>
      </c>
      <c r="D36" s="13">
        <f t="shared" si="3"/>
        <v>4165241</v>
      </c>
      <c r="E36" s="12">
        <v>4144414.79</v>
      </c>
      <c r="F36" s="12">
        <v>20826.21</v>
      </c>
      <c r="G36" s="12">
        <v>833048.2</v>
      </c>
    </row>
    <row r="37" spans="2:7" s="10" customFormat="1" ht="31" x14ac:dyDescent="0.35">
      <c r="B37" s="11">
        <v>12</v>
      </c>
      <c r="C37" s="27" t="s">
        <v>36</v>
      </c>
      <c r="D37" s="13">
        <f t="shared" si="3"/>
        <v>7270000</v>
      </c>
      <c r="E37" s="12">
        <v>7233650</v>
      </c>
      <c r="F37" s="12">
        <v>36350</v>
      </c>
      <c r="G37" s="12">
        <v>1454000</v>
      </c>
    </row>
    <row r="38" spans="2:7" s="10" customFormat="1" ht="31" x14ac:dyDescent="0.35">
      <c r="B38" s="11">
        <v>13</v>
      </c>
      <c r="C38" s="27" t="s">
        <v>37</v>
      </c>
      <c r="D38" s="13">
        <f t="shared" si="3"/>
        <v>2914528.79</v>
      </c>
      <c r="E38" s="12">
        <v>2899956.15</v>
      </c>
      <c r="F38" s="12">
        <v>14572.64</v>
      </c>
      <c r="G38" s="12">
        <v>582905.76</v>
      </c>
    </row>
    <row r="39" spans="2:7" s="10" customFormat="1" ht="31" x14ac:dyDescent="0.35">
      <c r="B39" s="11">
        <v>14</v>
      </c>
      <c r="C39" s="27" t="s">
        <v>38</v>
      </c>
      <c r="D39" s="13">
        <f t="shared" si="3"/>
        <v>4332110.72</v>
      </c>
      <c r="E39" s="12">
        <v>4310450.17</v>
      </c>
      <c r="F39" s="12">
        <v>21660.55</v>
      </c>
      <c r="G39" s="12">
        <v>866422.14</v>
      </c>
    </row>
    <row r="40" spans="2:7" s="10" customFormat="1" ht="31" x14ac:dyDescent="0.35">
      <c r="B40" s="11">
        <v>15</v>
      </c>
      <c r="C40" s="27" t="s">
        <v>39</v>
      </c>
      <c r="D40" s="13">
        <f t="shared" si="3"/>
        <v>2737884</v>
      </c>
      <c r="E40" s="12">
        <v>2724194.58</v>
      </c>
      <c r="F40" s="12">
        <v>13689.42</v>
      </c>
      <c r="G40" s="12">
        <v>547576.80000000005</v>
      </c>
    </row>
    <row r="41" spans="2:7" s="10" customFormat="1" ht="31" x14ac:dyDescent="0.35">
      <c r="B41" s="11">
        <v>16</v>
      </c>
      <c r="C41" s="27" t="s">
        <v>40</v>
      </c>
      <c r="D41" s="13">
        <f t="shared" si="3"/>
        <v>3793512</v>
      </c>
      <c r="E41" s="12">
        <v>3774544.44</v>
      </c>
      <c r="F41" s="12">
        <v>18967.560000000001</v>
      </c>
      <c r="G41" s="12">
        <v>758702.4</v>
      </c>
    </row>
    <row r="42" spans="2:7" s="10" customFormat="1" ht="31" x14ac:dyDescent="0.35">
      <c r="B42" s="28"/>
      <c r="C42" s="21" t="s">
        <v>123</v>
      </c>
      <c r="D42" s="29">
        <f>SUM(D26:D41)</f>
        <v>61896106.619999997</v>
      </c>
      <c r="E42" s="29">
        <f t="shared" ref="E42:G42" si="4">SUM(E26:E41)</f>
        <v>61586626.089999996</v>
      </c>
      <c r="F42" s="29">
        <f t="shared" si="4"/>
        <v>309480.52999999997</v>
      </c>
      <c r="G42" s="29">
        <f t="shared" si="4"/>
        <v>18022601.949999999</v>
      </c>
    </row>
    <row r="43" spans="2:7" s="30" customFormat="1" ht="15" x14ac:dyDescent="0.3">
      <c r="B43" s="23"/>
      <c r="C43" s="23" t="s">
        <v>117</v>
      </c>
      <c r="D43" s="31">
        <f>D42</f>
        <v>61896106.619999997</v>
      </c>
      <c r="E43" s="26">
        <f>E42</f>
        <v>61586626.089999996</v>
      </c>
      <c r="F43" s="26">
        <f>F42</f>
        <v>309480.52999999997</v>
      </c>
      <c r="G43" s="26">
        <f>G42</f>
        <v>18022601.949999999</v>
      </c>
    </row>
    <row r="44" spans="2:7" s="10" customFormat="1" ht="15.5" x14ac:dyDescent="0.35">
      <c r="B44" s="128" t="s">
        <v>86</v>
      </c>
      <c r="C44" s="128"/>
      <c r="D44" s="128"/>
      <c r="E44" s="128"/>
      <c r="F44" s="128"/>
      <c r="G44" s="128"/>
    </row>
    <row r="45" spans="2:7" s="10" customFormat="1" ht="15.5" x14ac:dyDescent="0.35">
      <c r="B45" s="128" t="s">
        <v>24</v>
      </c>
      <c r="C45" s="128"/>
      <c r="D45" s="128"/>
      <c r="E45" s="128"/>
      <c r="F45" s="128"/>
      <c r="G45" s="128"/>
    </row>
    <row r="46" spans="2:7" s="10" customFormat="1" ht="31" x14ac:dyDescent="0.35">
      <c r="B46" s="131" t="s">
        <v>21</v>
      </c>
      <c r="C46" s="129" t="s">
        <v>114</v>
      </c>
      <c r="D46" s="11" t="s">
        <v>22</v>
      </c>
      <c r="E46" s="131" t="s">
        <v>23</v>
      </c>
      <c r="F46" s="131"/>
      <c r="G46" s="131"/>
    </row>
    <row r="47" spans="2:7" s="10" customFormat="1" ht="108.5" x14ac:dyDescent="0.35">
      <c r="B47" s="131"/>
      <c r="C47" s="130"/>
      <c r="D47" s="11" t="s">
        <v>133</v>
      </c>
      <c r="E47" s="14" t="s">
        <v>115</v>
      </c>
      <c r="F47" s="14" t="s">
        <v>135</v>
      </c>
      <c r="G47" s="14" t="s">
        <v>140</v>
      </c>
    </row>
    <row r="48" spans="2:7" s="10" customFormat="1" ht="31" x14ac:dyDescent="0.35">
      <c r="B48" s="11">
        <v>1</v>
      </c>
      <c r="C48" s="11" t="s">
        <v>41</v>
      </c>
      <c r="D48" s="11">
        <f t="shared" ref="D48:D56" si="5">E48+F48</f>
        <v>2999062</v>
      </c>
      <c r="E48" s="14">
        <v>2984066.69</v>
      </c>
      <c r="F48" s="14">
        <v>14995.31</v>
      </c>
      <c r="G48" s="14">
        <v>599812.4</v>
      </c>
    </row>
    <row r="49" spans="2:7" s="10" customFormat="1" ht="31" x14ac:dyDescent="0.35">
      <c r="B49" s="11">
        <v>2</v>
      </c>
      <c r="C49" s="11" t="s">
        <v>42</v>
      </c>
      <c r="D49" s="11">
        <f t="shared" si="5"/>
        <v>3796370</v>
      </c>
      <c r="E49" s="14">
        <v>3777388.15</v>
      </c>
      <c r="F49" s="14">
        <v>18981.849999999999</v>
      </c>
      <c r="G49" s="14">
        <v>759274</v>
      </c>
    </row>
    <row r="50" spans="2:7" s="10" customFormat="1" ht="31" x14ac:dyDescent="0.35">
      <c r="B50" s="11">
        <v>3</v>
      </c>
      <c r="C50" s="11" t="s">
        <v>43</v>
      </c>
      <c r="D50" s="11">
        <f t="shared" si="5"/>
        <v>7319703</v>
      </c>
      <c r="E50" s="14">
        <v>7283104.4900000002</v>
      </c>
      <c r="F50" s="14">
        <v>36598.51</v>
      </c>
      <c r="G50" s="14">
        <v>1463940.6</v>
      </c>
    </row>
    <row r="51" spans="2:7" s="10" customFormat="1" ht="31" x14ac:dyDescent="0.35">
      <c r="B51" s="11">
        <v>4</v>
      </c>
      <c r="C51" s="11" t="s">
        <v>44</v>
      </c>
      <c r="D51" s="11">
        <f t="shared" si="5"/>
        <v>1200067</v>
      </c>
      <c r="E51" s="14">
        <v>1194066.6599999999</v>
      </c>
      <c r="F51" s="14">
        <v>6000.34</v>
      </c>
      <c r="G51" s="14">
        <v>240013.4</v>
      </c>
    </row>
    <row r="52" spans="2:7" s="10" customFormat="1" ht="31" x14ac:dyDescent="0.35">
      <c r="B52" s="11">
        <v>5</v>
      </c>
      <c r="C52" s="11" t="s">
        <v>45</v>
      </c>
      <c r="D52" s="11">
        <f t="shared" si="5"/>
        <v>6890000</v>
      </c>
      <c r="E52" s="14">
        <v>6855550</v>
      </c>
      <c r="F52" s="14">
        <v>34450</v>
      </c>
      <c r="G52" s="14">
        <v>1378000</v>
      </c>
    </row>
    <row r="53" spans="2:7" s="10" customFormat="1" ht="31" x14ac:dyDescent="0.35">
      <c r="B53" s="11">
        <v>6</v>
      </c>
      <c r="C53" s="11" t="s">
        <v>46</v>
      </c>
      <c r="D53" s="11">
        <f t="shared" si="5"/>
        <v>4657238</v>
      </c>
      <c r="E53" s="14">
        <v>4633951.8099999996</v>
      </c>
      <c r="F53" s="14">
        <v>23286.19</v>
      </c>
      <c r="G53" s="14">
        <v>931447.6</v>
      </c>
    </row>
    <row r="54" spans="2:7" s="10" customFormat="1" ht="31" x14ac:dyDescent="0.35">
      <c r="B54" s="11">
        <v>7</v>
      </c>
      <c r="C54" s="11" t="s">
        <v>47</v>
      </c>
      <c r="D54" s="11">
        <f t="shared" si="5"/>
        <v>5955000</v>
      </c>
      <c r="E54" s="14">
        <v>5925225</v>
      </c>
      <c r="F54" s="14">
        <v>29775</v>
      </c>
      <c r="G54" s="14">
        <v>1191000</v>
      </c>
    </row>
    <row r="55" spans="2:7" s="10" customFormat="1" ht="31" x14ac:dyDescent="0.35">
      <c r="B55" s="11">
        <v>8</v>
      </c>
      <c r="C55" s="11" t="s">
        <v>48</v>
      </c>
      <c r="D55" s="11">
        <f t="shared" si="5"/>
        <v>8670000</v>
      </c>
      <c r="E55" s="14">
        <v>8626650</v>
      </c>
      <c r="F55" s="14">
        <v>43350</v>
      </c>
      <c r="G55" s="14">
        <v>1734000</v>
      </c>
    </row>
    <row r="56" spans="2:7" s="10" customFormat="1" ht="31" x14ac:dyDescent="0.35">
      <c r="B56" s="11">
        <v>9</v>
      </c>
      <c r="C56" s="11" t="s">
        <v>49</v>
      </c>
      <c r="D56" s="11">
        <f t="shared" si="5"/>
        <v>4980000</v>
      </c>
      <c r="E56" s="14">
        <v>4955100</v>
      </c>
      <c r="F56" s="14">
        <v>24900</v>
      </c>
      <c r="G56" s="14">
        <v>996000</v>
      </c>
    </row>
    <row r="57" spans="2:7" s="10" customFormat="1" ht="31" x14ac:dyDescent="0.35">
      <c r="B57" s="11">
        <v>10</v>
      </c>
      <c r="C57" s="11" t="s">
        <v>50</v>
      </c>
      <c r="D57" s="11">
        <f>E57+F57</f>
        <v>14569901</v>
      </c>
      <c r="E57" s="14">
        <v>14497051.49</v>
      </c>
      <c r="F57" s="14">
        <v>72849.509999999995</v>
      </c>
      <c r="G57" s="14">
        <v>2913980.2</v>
      </c>
    </row>
    <row r="58" spans="2:7" s="10" customFormat="1" ht="31" x14ac:dyDescent="0.35">
      <c r="B58" s="11">
        <v>11</v>
      </c>
      <c r="C58" s="11" t="s">
        <v>51</v>
      </c>
      <c r="D58" s="11">
        <f t="shared" ref="D58:D63" si="6">E58+F58</f>
        <v>4538304</v>
      </c>
      <c r="E58" s="14">
        <v>4515612.4800000004</v>
      </c>
      <c r="F58" s="14">
        <v>22691.52</v>
      </c>
      <c r="G58" s="14">
        <v>907660.80000000005</v>
      </c>
    </row>
    <row r="59" spans="2:7" s="10" customFormat="1" ht="31" x14ac:dyDescent="0.35">
      <c r="B59" s="11">
        <v>12</v>
      </c>
      <c r="C59" s="11" t="s">
        <v>52</v>
      </c>
      <c r="D59" s="11">
        <f t="shared" si="6"/>
        <v>3497502</v>
      </c>
      <c r="E59" s="14">
        <v>3480014.49</v>
      </c>
      <c r="F59" s="14">
        <v>17487.509999999998</v>
      </c>
      <c r="G59" s="14">
        <v>699500.4</v>
      </c>
    </row>
    <row r="60" spans="2:7" s="10" customFormat="1" ht="31" x14ac:dyDescent="0.35">
      <c r="B60" s="11">
        <v>13</v>
      </c>
      <c r="C60" s="11" t="s">
        <v>53</v>
      </c>
      <c r="D60" s="11">
        <f t="shared" si="6"/>
        <v>5397735</v>
      </c>
      <c r="E60" s="14">
        <v>5370746.3300000001</v>
      </c>
      <c r="F60" s="14">
        <v>26988.67</v>
      </c>
      <c r="G60" s="14">
        <v>1079547</v>
      </c>
    </row>
    <row r="61" spans="2:7" s="10" customFormat="1" ht="31" x14ac:dyDescent="0.35">
      <c r="B61" s="11">
        <v>14</v>
      </c>
      <c r="C61" s="11" t="s">
        <v>54</v>
      </c>
      <c r="D61" s="11">
        <f t="shared" si="6"/>
        <v>4142807</v>
      </c>
      <c r="E61" s="14">
        <v>4122092.96</v>
      </c>
      <c r="F61" s="14">
        <v>20714.04</v>
      </c>
      <c r="G61" s="14">
        <v>828561.4</v>
      </c>
    </row>
    <row r="62" spans="2:7" s="10" customFormat="1" ht="31" x14ac:dyDescent="0.35">
      <c r="B62" s="11">
        <v>15</v>
      </c>
      <c r="C62" s="11" t="s">
        <v>55</v>
      </c>
      <c r="D62" s="11">
        <f t="shared" si="6"/>
        <v>1830971</v>
      </c>
      <c r="E62" s="14">
        <v>1821816.15</v>
      </c>
      <c r="F62" s="14">
        <v>9154.85</v>
      </c>
      <c r="G62" s="14">
        <v>366194.2</v>
      </c>
    </row>
    <row r="63" spans="2:7" s="10" customFormat="1" ht="31" x14ac:dyDescent="0.35">
      <c r="B63" s="11">
        <v>16</v>
      </c>
      <c r="C63" s="20" t="s">
        <v>56</v>
      </c>
      <c r="D63" s="13">
        <f t="shared" si="6"/>
        <v>4107488</v>
      </c>
      <c r="E63" s="17">
        <v>4086950.56</v>
      </c>
      <c r="F63" s="17">
        <v>20537.439999999999</v>
      </c>
      <c r="G63" s="17">
        <v>821497.6</v>
      </c>
    </row>
    <row r="64" spans="2:7" s="10" customFormat="1" ht="31" x14ac:dyDescent="0.35">
      <c r="B64" s="28"/>
      <c r="C64" s="21" t="s">
        <v>124</v>
      </c>
      <c r="D64" s="29">
        <f>SUM(D48:D63)</f>
        <v>84552148</v>
      </c>
      <c r="E64" s="29">
        <f t="shared" ref="E64:G64" si="7">SUM(E48:E63)</f>
        <v>84129387.25999999</v>
      </c>
      <c r="F64" s="29">
        <f t="shared" si="7"/>
        <v>422760.73999999993</v>
      </c>
      <c r="G64" s="29">
        <f t="shared" si="7"/>
        <v>16910429.600000001</v>
      </c>
    </row>
    <row r="65" spans="2:7" s="32" customFormat="1" ht="15" x14ac:dyDescent="0.3">
      <c r="B65" s="33"/>
      <c r="C65" s="33" t="s">
        <v>118</v>
      </c>
      <c r="D65" s="34">
        <f>D64</f>
        <v>84552148</v>
      </c>
      <c r="E65" s="34">
        <f>E64</f>
        <v>84129387.25999999</v>
      </c>
      <c r="F65" s="34">
        <f t="shared" ref="F65:G65" si="8">F64</f>
        <v>422760.73999999993</v>
      </c>
      <c r="G65" s="34">
        <f t="shared" si="8"/>
        <v>16910429.600000001</v>
      </c>
    </row>
    <row r="66" spans="2:7" s="10" customFormat="1" ht="15.5" x14ac:dyDescent="0.35">
      <c r="B66" s="128" t="s">
        <v>87</v>
      </c>
      <c r="C66" s="128"/>
      <c r="D66" s="128"/>
      <c r="E66" s="128"/>
      <c r="F66" s="128"/>
      <c r="G66" s="128"/>
    </row>
    <row r="67" spans="2:7" s="10" customFormat="1" ht="15.5" x14ac:dyDescent="0.35">
      <c r="B67" s="128" t="s">
        <v>24</v>
      </c>
      <c r="C67" s="128"/>
      <c r="D67" s="128"/>
      <c r="E67" s="128"/>
      <c r="F67" s="128"/>
      <c r="G67" s="128"/>
    </row>
    <row r="68" spans="2:7" s="10" customFormat="1" ht="31" x14ac:dyDescent="0.35">
      <c r="B68" s="131" t="s">
        <v>21</v>
      </c>
      <c r="C68" s="129" t="s">
        <v>114</v>
      </c>
      <c r="D68" s="11" t="s">
        <v>22</v>
      </c>
      <c r="E68" s="131" t="s">
        <v>23</v>
      </c>
      <c r="F68" s="131"/>
      <c r="G68" s="131"/>
    </row>
    <row r="69" spans="2:7" s="10" customFormat="1" ht="108.5" x14ac:dyDescent="0.35">
      <c r="B69" s="131"/>
      <c r="C69" s="130"/>
      <c r="D69" s="11" t="s">
        <v>133</v>
      </c>
      <c r="E69" s="14" t="s">
        <v>115</v>
      </c>
      <c r="F69" s="35" t="s">
        <v>136</v>
      </c>
      <c r="G69" s="14" t="s">
        <v>140</v>
      </c>
    </row>
    <row r="70" spans="2:7" s="10" customFormat="1" ht="31" x14ac:dyDescent="0.35">
      <c r="B70" s="11">
        <v>1</v>
      </c>
      <c r="C70" s="11" t="s">
        <v>58</v>
      </c>
      <c r="D70" s="11">
        <f>E70+F70</f>
        <v>5465000</v>
      </c>
      <c r="E70" s="14">
        <v>5437675</v>
      </c>
      <c r="F70" s="14">
        <v>27325</v>
      </c>
      <c r="G70" s="14">
        <v>1093000</v>
      </c>
    </row>
    <row r="71" spans="2:7" s="10" customFormat="1" ht="31" x14ac:dyDescent="0.35">
      <c r="B71" s="11">
        <v>2</v>
      </c>
      <c r="C71" s="11" t="s">
        <v>59</v>
      </c>
      <c r="D71" s="11">
        <f t="shared" ref="D71:D77" si="9">E71+F71</f>
        <v>4980000</v>
      </c>
      <c r="E71" s="14">
        <v>4955100</v>
      </c>
      <c r="F71" s="14">
        <v>24900</v>
      </c>
      <c r="G71" s="14">
        <v>996000</v>
      </c>
    </row>
    <row r="72" spans="2:7" s="10" customFormat="1" ht="31" x14ac:dyDescent="0.35">
      <c r="B72" s="11">
        <v>3</v>
      </c>
      <c r="C72" s="11" t="s">
        <v>60</v>
      </c>
      <c r="D72" s="11">
        <f t="shared" si="9"/>
        <v>9770000</v>
      </c>
      <c r="E72" s="14">
        <v>9721150</v>
      </c>
      <c r="F72" s="14">
        <v>48850</v>
      </c>
      <c r="G72" s="14">
        <v>1954000</v>
      </c>
    </row>
    <row r="73" spans="2:7" s="10" customFormat="1" ht="31" x14ac:dyDescent="0.35">
      <c r="B73" s="11">
        <v>4</v>
      </c>
      <c r="C73" s="11" t="s">
        <v>61</v>
      </c>
      <c r="D73" s="11">
        <f t="shared" si="9"/>
        <v>4620000</v>
      </c>
      <c r="E73" s="14">
        <v>4596900</v>
      </c>
      <c r="F73" s="14">
        <v>23100</v>
      </c>
      <c r="G73" s="14">
        <v>924000</v>
      </c>
    </row>
    <row r="74" spans="2:7" s="10" customFormat="1" ht="31" x14ac:dyDescent="0.35">
      <c r="B74" s="11">
        <v>5</v>
      </c>
      <c r="C74" s="11" t="s">
        <v>62</v>
      </c>
      <c r="D74" s="11">
        <f t="shared" si="9"/>
        <v>4640000</v>
      </c>
      <c r="E74" s="14">
        <v>4616800</v>
      </c>
      <c r="F74" s="14">
        <v>23200</v>
      </c>
      <c r="G74" s="14">
        <v>928000</v>
      </c>
    </row>
    <row r="75" spans="2:7" s="10" customFormat="1" ht="31" x14ac:dyDescent="0.35">
      <c r="B75" s="11">
        <v>6</v>
      </c>
      <c r="C75" s="11" t="s">
        <v>63</v>
      </c>
      <c r="D75" s="11">
        <f t="shared" si="9"/>
        <v>4870000</v>
      </c>
      <c r="E75" s="14">
        <v>4845650</v>
      </c>
      <c r="F75" s="14">
        <v>24350</v>
      </c>
      <c r="G75" s="14">
        <v>974000</v>
      </c>
    </row>
    <row r="76" spans="2:7" s="10" customFormat="1" ht="31" x14ac:dyDescent="0.35">
      <c r="B76" s="11">
        <v>7</v>
      </c>
      <c r="C76" s="11" t="s">
        <v>64</v>
      </c>
      <c r="D76" s="11">
        <f t="shared" si="9"/>
        <v>5950000</v>
      </c>
      <c r="E76" s="14">
        <v>5920250</v>
      </c>
      <c r="F76" s="14">
        <v>29750</v>
      </c>
      <c r="G76" s="14">
        <v>1190000</v>
      </c>
    </row>
    <row r="77" spans="2:7" s="10" customFormat="1" ht="31" x14ac:dyDescent="0.35">
      <c r="B77" s="11">
        <v>8</v>
      </c>
      <c r="C77" s="11" t="s">
        <v>65</v>
      </c>
      <c r="D77" s="11">
        <f t="shared" si="9"/>
        <v>4780000</v>
      </c>
      <c r="E77" s="14">
        <v>4756100</v>
      </c>
      <c r="F77" s="14">
        <v>23900</v>
      </c>
      <c r="G77" s="14">
        <v>956000</v>
      </c>
    </row>
    <row r="78" spans="2:7" s="10" customFormat="1" ht="31" x14ac:dyDescent="0.35">
      <c r="B78" s="11">
        <v>9</v>
      </c>
      <c r="C78" s="11" t="s">
        <v>68</v>
      </c>
      <c r="D78" s="11">
        <f>E78+F78</f>
        <v>7063788</v>
      </c>
      <c r="E78" s="14">
        <v>7028469.0599999996</v>
      </c>
      <c r="F78" s="14">
        <v>35318.94</v>
      </c>
      <c r="G78" s="14">
        <v>1412757.6</v>
      </c>
    </row>
    <row r="79" spans="2:7" s="10" customFormat="1" ht="31" x14ac:dyDescent="0.35">
      <c r="B79" s="11">
        <v>10</v>
      </c>
      <c r="C79" s="11" t="s">
        <v>69</v>
      </c>
      <c r="D79" s="11">
        <f t="shared" ref="D79:D85" si="10">E79+F79</f>
        <v>4124072</v>
      </c>
      <c r="E79" s="14">
        <v>4103451.64</v>
      </c>
      <c r="F79" s="14">
        <v>20620.36</v>
      </c>
      <c r="G79" s="14">
        <v>824814.4</v>
      </c>
    </row>
    <row r="80" spans="2:7" s="10" customFormat="1" ht="31" x14ac:dyDescent="0.35">
      <c r="B80" s="11">
        <v>11</v>
      </c>
      <c r="C80" s="11" t="s">
        <v>70</v>
      </c>
      <c r="D80" s="11">
        <f t="shared" si="10"/>
        <v>6738129</v>
      </c>
      <c r="E80" s="14">
        <v>6704438.3600000003</v>
      </c>
      <c r="F80" s="14">
        <v>33690.639999999999</v>
      </c>
      <c r="G80" s="14">
        <v>1347625.8</v>
      </c>
    </row>
    <row r="81" spans="2:7" s="10" customFormat="1" ht="31" x14ac:dyDescent="0.35">
      <c r="B81" s="11">
        <v>12</v>
      </c>
      <c r="C81" s="11" t="s">
        <v>71</v>
      </c>
      <c r="D81" s="11">
        <f t="shared" si="10"/>
        <v>3549385</v>
      </c>
      <c r="E81" s="14">
        <v>3531638.07</v>
      </c>
      <c r="F81" s="14">
        <v>17746.93</v>
      </c>
      <c r="G81" s="14">
        <v>709877</v>
      </c>
    </row>
    <row r="82" spans="2:7" s="10" customFormat="1" ht="31" x14ac:dyDescent="0.35">
      <c r="B82" s="11">
        <v>13</v>
      </c>
      <c r="C82" s="11" t="s">
        <v>72</v>
      </c>
      <c r="D82" s="11">
        <f t="shared" si="10"/>
        <v>2688491</v>
      </c>
      <c r="E82" s="14">
        <v>2675048.5499999998</v>
      </c>
      <c r="F82" s="14">
        <v>13442.45</v>
      </c>
      <c r="G82" s="14">
        <v>537698.19999999995</v>
      </c>
    </row>
    <row r="83" spans="2:7" s="10" customFormat="1" ht="31" x14ac:dyDescent="0.35">
      <c r="B83" s="11">
        <v>14</v>
      </c>
      <c r="C83" s="11" t="s">
        <v>73</v>
      </c>
      <c r="D83" s="11">
        <f t="shared" si="10"/>
        <v>5943679</v>
      </c>
      <c r="E83" s="14">
        <v>5913960.5999999996</v>
      </c>
      <c r="F83" s="14">
        <v>29718.400000000001</v>
      </c>
      <c r="G83" s="14">
        <v>1188735.8</v>
      </c>
    </row>
    <row r="84" spans="2:7" s="10" customFormat="1" ht="31" x14ac:dyDescent="0.35">
      <c r="B84" s="11">
        <v>15</v>
      </c>
      <c r="C84" s="11" t="s">
        <v>74</v>
      </c>
      <c r="D84" s="11">
        <f t="shared" si="10"/>
        <v>548636</v>
      </c>
      <c r="E84" s="14">
        <v>545892.81999999995</v>
      </c>
      <c r="F84" s="14">
        <v>2743.18</v>
      </c>
      <c r="G84" s="14">
        <v>109727.2</v>
      </c>
    </row>
    <row r="85" spans="2:7" s="10" customFormat="1" ht="31" x14ac:dyDescent="0.35">
      <c r="B85" s="11">
        <v>16</v>
      </c>
      <c r="C85" s="71" t="s">
        <v>75</v>
      </c>
      <c r="D85" s="12">
        <f t="shared" si="10"/>
        <v>3587174</v>
      </c>
      <c r="E85" s="12">
        <v>3569238.13</v>
      </c>
      <c r="F85" s="12">
        <v>17935.87</v>
      </c>
      <c r="G85" s="12">
        <v>717434.8</v>
      </c>
    </row>
    <row r="86" spans="2:7" s="10" customFormat="1" ht="31" x14ac:dyDescent="0.35">
      <c r="B86" s="28"/>
      <c r="C86" s="21" t="s">
        <v>125</v>
      </c>
      <c r="D86" s="22">
        <f>SUM(D70:D85)</f>
        <v>79318354</v>
      </c>
      <c r="E86" s="22">
        <f t="shared" ref="E86:G86" si="11">SUM(E70:E85)</f>
        <v>78921762.229999989</v>
      </c>
      <c r="F86" s="22">
        <f t="shared" si="11"/>
        <v>396591.77</v>
      </c>
      <c r="G86" s="22">
        <f t="shared" si="11"/>
        <v>15863670.800000001</v>
      </c>
    </row>
    <row r="87" spans="2:7" s="10" customFormat="1" ht="15.5" x14ac:dyDescent="0.35">
      <c r="B87" s="11"/>
      <c r="C87" s="23" t="s">
        <v>119</v>
      </c>
      <c r="D87" s="24">
        <f>D86</f>
        <v>79318354</v>
      </c>
      <c r="E87" s="26">
        <f>E86</f>
        <v>78921762.229999989</v>
      </c>
      <c r="F87" s="26">
        <f t="shared" ref="F87:G87" si="12">F86</f>
        <v>396591.77</v>
      </c>
      <c r="G87" s="26">
        <f t="shared" si="12"/>
        <v>15863670.800000001</v>
      </c>
    </row>
    <row r="88" spans="2:7" s="10" customFormat="1" ht="15.5" x14ac:dyDescent="0.35">
      <c r="B88" s="36"/>
      <c r="C88" s="37"/>
      <c r="D88" s="38"/>
      <c r="E88" s="39"/>
      <c r="F88" s="39"/>
      <c r="G88" s="39"/>
    </row>
  </sheetData>
  <mergeCells count="40">
    <mergeCell ref="B68:B69"/>
    <mergeCell ref="E68:G68"/>
    <mergeCell ref="B24:B25"/>
    <mergeCell ref="E24:G24"/>
    <mergeCell ref="B23:G23"/>
    <mergeCell ref="B66:G66"/>
    <mergeCell ref="B67:G67"/>
    <mergeCell ref="C68:C69"/>
    <mergeCell ref="C46:C47"/>
    <mergeCell ref="C24:C25"/>
    <mergeCell ref="B44:G44"/>
    <mergeCell ref="B45:G45"/>
    <mergeCell ref="B46:B47"/>
    <mergeCell ref="E46:G46"/>
    <mergeCell ref="C7:C8"/>
    <mergeCell ref="D7:D8"/>
    <mergeCell ref="F10:G10"/>
    <mergeCell ref="B9:G9"/>
    <mergeCell ref="F12:G12"/>
    <mergeCell ref="B22:G22"/>
    <mergeCell ref="C16:C17"/>
    <mergeCell ref="E3:G3"/>
    <mergeCell ref="F13:G13"/>
    <mergeCell ref="B14:G14"/>
    <mergeCell ref="B15:G15"/>
    <mergeCell ref="B16:B17"/>
    <mergeCell ref="E16:G16"/>
    <mergeCell ref="F17:G17"/>
    <mergeCell ref="B4:G4"/>
    <mergeCell ref="B6:G6"/>
    <mergeCell ref="B7:B8"/>
    <mergeCell ref="E7:G7"/>
    <mergeCell ref="F19:G19"/>
    <mergeCell ref="F8:G8"/>
    <mergeCell ref="F11:G11"/>
    <mergeCell ref="E1:H1"/>
    <mergeCell ref="E2:H2"/>
    <mergeCell ref="F18:G18"/>
    <mergeCell ref="F20:G20"/>
    <mergeCell ref="F21:G21"/>
  </mergeCells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93"/>
  <sheetViews>
    <sheetView topLeftCell="A3" workbookViewId="0">
      <selection activeCell="D4" sqref="D4:F4"/>
    </sheetView>
  </sheetViews>
  <sheetFormatPr defaultRowHeight="14.5" x14ac:dyDescent="0.35"/>
  <cols>
    <col min="1" max="1" width="1.54296875" customWidth="1"/>
    <col min="2" max="2" width="7.6328125" customWidth="1"/>
    <col min="3" max="3" width="44.453125" customWidth="1"/>
    <col min="4" max="4" width="20.08984375" customWidth="1"/>
    <col min="5" max="5" width="17.36328125" customWidth="1"/>
    <col min="6" max="6" width="14.36328125" customWidth="1"/>
    <col min="8" max="8" width="14.36328125" bestFit="1" customWidth="1"/>
    <col min="9" max="9" width="17.36328125" customWidth="1"/>
    <col min="10" max="10" width="13.6328125" customWidth="1"/>
    <col min="11" max="11" width="11.54296875" customWidth="1"/>
  </cols>
  <sheetData>
    <row r="1" spans="1:10" hidden="1" x14ac:dyDescent="0.35"/>
    <row r="2" spans="1:10" s="9" customFormat="1" ht="29.4" hidden="1" customHeight="1" x14ac:dyDescent="0.35">
      <c r="D2" s="149" t="s">
        <v>82</v>
      </c>
      <c r="E2" s="150"/>
      <c r="F2" s="150"/>
    </row>
    <row r="3" spans="1:10" s="10" customFormat="1" ht="1.75" customHeight="1" x14ac:dyDescent="0.35">
      <c r="A3" s="9"/>
      <c r="B3" s="9"/>
      <c r="C3" s="9"/>
      <c r="D3" s="140"/>
      <c r="E3" s="141"/>
      <c r="F3" s="141"/>
      <c r="G3" s="72"/>
    </row>
    <row r="4" spans="1:10" s="10" customFormat="1" ht="93.75" customHeight="1" x14ac:dyDescent="0.35">
      <c r="C4" s="65"/>
      <c r="D4" s="96" t="s">
        <v>184</v>
      </c>
      <c r="E4" s="152"/>
      <c r="F4" s="152"/>
    </row>
    <row r="5" spans="1:10" s="10" customFormat="1" ht="54" customHeight="1" x14ac:dyDescent="0.35">
      <c r="B5" s="107" t="s">
        <v>92</v>
      </c>
      <c r="C5" s="107"/>
      <c r="D5" s="107"/>
      <c r="E5" s="107"/>
      <c r="F5" s="107"/>
    </row>
    <row r="6" spans="1:10" s="10" customFormat="1" ht="23.25" customHeight="1" x14ac:dyDescent="0.35">
      <c r="B6" s="153" t="s">
        <v>84</v>
      </c>
      <c r="C6" s="153"/>
      <c r="D6" s="153"/>
      <c r="E6" s="153"/>
      <c r="F6" s="153"/>
    </row>
    <row r="7" spans="1:10" s="10" customFormat="1" ht="15.5" x14ac:dyDescent="0.35">
      <c r="B7" s="142" t="s">
        <v>21</v>
      </c>
      <c r="C7" s="131" t="s">
        <v>112</v>
      </c>
      <c r="D7" s="131" t="s">
        <v>78</v>
      </c>
      <c r="E7" s="132" t="s">
        <v>79</v>
      </c>
      <c r="F7" s="132" t="s">
        <v>126</v>
      </c>
    </row>
    <row r="8" spans="1:10" s="10" customFormat="1" ht="15.5" x14ac:dyDescent="0.35">
      <c r="B8" s="142"/>
      <c r="C8" s="131"/>
      <c r="D8" s="131"/>
      <c r="E8" s="132"/>
      <c r="F8" s="132"/>
      <c r="I8" s="77"/>
    </row>
    <row r="9" spans="1:10" s="10" customFormat="1" ht="14.4" customHeight="1" x14ac:dyDescent="0.35">
      <c r="B9" s="142"/>
      <c r="C9" s="131"/>
      <c r="D9" s="131"/>
      <c r="E9" s="132"/>
      <c r="F9" s="132"/>
    </row>
    <row r="10" spans="1:10" s="10" customFormat="1" ht="14.4" customHeight="1" x14ac:dyDescent="0.35">
      <c r="B10" s="139" t="s">
        <v>80</v>
      </c>
      <c r="C10" s="137"/>
      <c r="D10" s="137"/>
      <c r="E10" s="137"/>
      <c r="F10" s="138"/>
      <c r="I10" s="77"/>
      <c r="J10" s="77"/>
    </row>
    <row r="11" spans="1:10" s="10" customFormat="1" ht="15.5" x14ac:dyDescent="0.35">
      <c r="B11" s="73">
        <v>1</v>
      </c>
      <c r="C11" s="6" t="s">
        <v>109</v>
      </c>
      <c r="D11" s="46">
        <v>7521578.1399999997</v>
      </c>
      <c r="E11" s="78">
        <v>7446274.5899999999</v>
      </c>
      <c r="F11" s="78">
        <v>75303.55</v>
      </c>
    </row>
    <row r="12" spans="1:10" s="10" customFormat="1" ht="15.5" x14ac:dyDescent="0.35">
      <c r="B12" s="44"/>
      <c r="C12" s="45" t="s">
        <v>88</v>
      </c>
      <c r="D12" s="24">
        <f>D11</f>
        <v>7521578.1399999997</v>
      </c>
      <c r="E12" s="24">
        <f>E11</f>
        <v>7446274.5899999999</v>
      </c>
      <c r="F12" s="24">
        <f>F11</f>
        <v>75303.55</v>
      </c>
    </row>
    <row r="13" spans="1:10" s="10" customFormat="1" ht="15" customHeight="1" x14ac:dyDescent="0.35">
      <c r="B13" s="145" t="s">
        <v>83</v>
      </c>
      <c r="C13" s="146"/>
      <c r="D13" s="24">
        <f>D12</f>
        <v>7521578.1399999997</v>
      </c>
      <c r="E13" s="24">
        <f>11:11</f>
        <v>7446274.5899999999</v>
      </c>
      <c r="F13" s="24">
        <f>F12</f>
        <v>75303.55</v>
      </c>
    </row>
    <row r="14" spans="1:10" s="10" customFormat="1" ht="15.5" x14ac:dyDescent="0.35">
      <c r="B14" s="151" t="s">
        <v>67</v>
      </c>
      <c r="C14" s="151"/>
      <c r="D14" s="151"/>
      <c r="E14" s="151"/>
      <c r="F14" s="151"/>
    </row>
    <row r="15" spans="1:10" s="10" customFormat="1" ht="14.4" customHeight="1" x14ac:dyDescent="0.35">
      <c r="B15" s="142" t="s">
        <v>21</v>
      </c>
      <c r="C15" s="131" t="s">
        <v>77</v>
      </c>
      <c r="D15" s="131" t="s">
        <v>78</v>
      </c>
      <c r="E15" s="132" t="s">
        <v>79</v>
      </c>
      <c r="F15" s="132" t="s">
        <v>126</v>
      </c>
    </row>
    <row r="16" spans="1:10" s="10" customFormat="1" ht="15.5" x14ac:dyDescent="0.35">
      <c r="B16" s="142"/>
      <c r="C16" s="131"/>
      <c r="D16" s="131"/>
      <c r="E16" s="132"/>
      <c r="F16" s="132"/>
    </row>
    <row r="17" spans="2:6" s="10" customFormat="1" ht="15.5" x14ac:dyDescent="0.35">
      <c r="B17" s="142"/>
      <c r="C17" s="131"/>
      <c r="D17" s="131"/>
      <c r="E17" s="132"/>
      <c r="F17" s="132"/>
    </row>
    <row r="18" spans="2:6" s="10" customFormat="1" ht="15.5" x14ac:dyDescent="0.35">
      <c r="B18" s="139" t="s">
        <v>80</v>
      </c>
      <c r="C18" s="137"/>
      <c r="D18" s="137"/>
      <c r="E18" s="137"/>
      <c r="F18" s="138"/>
    </row>
    <row r="19" spans="2:6" s="10" customFormat="1" ht="15.5" x14ac:dyDescent="0.35">
      <c r="B19" s="80">
        <v>1</v>
      </c>
      <c r="C19" s="80" t="s">
        <v>164</v>
      </c>
      <c r="D19" s="13">
        <v>1693327.95</v>
      </c>
      <c r="E19" s="13">
        <v>1567211.33</v>
      </c>
      <c r="F19" s="13">
        <v>16933.28</v>
      </c>
    </row>
    <row r="20" spans="2:6" s="10" customFormat="1" ht="15.5" x14ac:dyDescent="0.35">
      <c r="B20" s="80">
        <v>2</v>
      </c>
      <c r="C20" s="80" t="s">
        <v>165</v>
      </c>
      <c r="D20" s="13">
        <v>1937134.23</v>
      </c>
      <c r="E20" s="13">
        <v>1917762.89</v>
      </c>
      <c r="F20" s="13">
        <v>19371.34</v>
      </c>
    </row>
    <row r="21" spans="2:6" s="10" customFormat="1" ht="15.5" x14ac:dyDescent="0.35">
      <c r="B21" s="81">
        <v>3</v>
      </c>
      <c r="C21" s="81" t="s">
        <v>166</v>
      </c>
      <c r="D21" s="83">
        <v>3277272.73</v>
      </c>
      <c r="E21" s="83">
        <v>3244500</v>
      </c>
      <c r="F21" s="83">
        <v>32772.730000000003</v>
      </c>
    </row>
    <row r="22" spans="2:6" s="10" customFormat="1" ht="15.5" x14ac:dyDescent="0.35">
      <c r="B22" s="139" t="s">
        <v>81</v>
      </c>
      <c r="C22" s="122"/>
      <c r="D22" s="122"/>
      <c r="E22" s="122"/>
      <c r="F22" s="123"/>
    </row>
    <row r="23" spans="2:6" s="10" customFormat="1" ht="46.5" x14ac:dyDescent="0.35">
      <c r="B23" s="89">
        <v>4</v>
      </c>
      <c r="C23" s="80" t="s">
        <v>182</v>
      </c>
      <c r="D23" s="13">
        <v>3277272.73</v>
      </c>
      <c r="E23" s="13">
        <v>3244500</v>
      </c>
      <c r="F23" s="13">
        <v>32772.730000000003</v>
      </c>
    </row>
    <row r="24" spans="2:6" s="10" customFormat="1" ht="32.4" customHeight="1" x14ac:dyDescent="0.35">
      <c r="B24" s="89">
        <v>5</v>
      </c>
      <c r="C24" s="82" t="s">
        <v>167</v>
      </c>
      <c r="D24" s="16">
        <v>3277272.73</v>
      </c>
      <c r="E24" s="16">
        <v>3244500</v>
      </c>
      <c r="F24" s="16">
        <v>32772.730000000003</v>
      </c>
    </row>
    <row r="25" spans="2:6" s="10" customFormat="1" ht="108.5" x14ac:dyDescent="0.35">
      <c r="B25" s="89">
        <v>6</v>
      </c>
      <c r="C25" s="82" t="s">
        <v>183</v>
      </c>
      <c r="D25" s="16">
        <v>3277272.73</v>
      </c>
      <c r="E25" s="16">
        <v>3244500</v>
      </c>
      <c r="F25" s="16">
        <v>32772.730000000003</v>
      </c>
    </row>
    <row r="26" spans="2:6" s="10" customFormat="1" ht="15.5" x14ac:dyDescent="0.35">
      <c r="B26" s="147" t="s">
        <v>179</v>
      </c>
      <c r="C26" s="148"/>
      <c r="D26" s="93">
        <v>9831818.1899999995</v>
      </c>
      <c r="E26" s="93">
        <v>9733500.0099999998</v>
      </c>
      <c r="F26" s="93">
        <v>98318.18</v>
      </c>
    </row>
    <row r="27" spans="2:6" s="10" customFormat="1" ht="15.5" x14ac:dyDescent="0.35">
      <c r="B27" s="147" t="s">
        <v>180</v>
      </c>
      <c r="C27" s="148"/>
      <c r="D27" s="93">
        <v>16739553.1</v>
      </c>
      <c r="E27" s="93">
        <v>16572157.57</v>
      </c>
      <c r="F27" s="93">
        <v>167395.53</v>
      </c>
    </row>
    <row r="28" spans="2:6" s="10" customFormat="1" ht="15.5" x14ac:dyDescent="0.35">
      <c r="B28" s="139" t="s">
        <v>85</v>
      </c>
      <c r="C28" s="154"/>
      <c r="D28" s="154"/>
      <c r="E28" s="154"/>
      <c r="F28" s="148"/>
    </row>
    <row r="29" spans="2:6" s="10" customFormat="1" ht="15.5" x14ac:dyDescent="0.35">
      <c r="B29" s="84">
        <v>1</v>
      </c>
      <c r="C29" s="85" t="s">
        <v>93</v>
      </c>
      <c r="D29" s="86">
        <v>2352040</v>
      </c>
      <c r="E29" s="87">
        <f t="shared" ref="E29:E32" si="0">D29-F29</f>
        <v>2328519.6</v>
      </c>
      <c r="F29" s="88">
        <f t="shared" ref="F29:F32" si="1">D29*1%</f>
        <v>23520.400000000001</v>
      </c>
    </row>
    <row r="30" spans="2:6" s="10" customFormat="1" ht="15.5" x14ac:dyDescent="0.35">
      <c r="B30" s="74">
        <v>2</v>
      </c>
      <c r="C30" s="42" t="s">
        <v>94</v>
      </c>
      <c r="D30" s="46">
        <v>2395493</v>
      </c>
      <c r="E30" s="12">
        <f t="shared" si="0"/>
        <v>2371538.0699999998</v>
      </c>
      <c r="F30" s="43">
        <f t="shared" si="1"/>
        <v>23954.93</v>
      </c>
    </row>
    <row r="31" spans="2:6" s="10" customFormat="1" ht="15.5" x14ac:dyDescent="0.35">
      <c r="B31" s="74">
        <v>3</v>
      </c>
      <c r="C31" s="42" t="s">
        <v>95</v>
      </c>
      <c r="D31" s="46">
        <v>1832540</v>
      </c>
      <c r="E31" s="12">
        <f t="shared" si="0"/>
        <v>1814214.6</v>
      </c>
      <c r="F31" s="43">
        <f t="shared" si="1"/>
        <v>18325.400000000001</v>
      </c>
    </row>
    <row r="32" spans="2:6" s="10" customFormat="1" ht="15.5" x14ac:dyDescent="0.35">
      <c r="B32" s="74">
        <v>4</v>
      </c>
      <c r="C32" s="42" t="s">
        <v>96</v>
      </c>
      <c r="D32" s="46">
        <v>2352446.41</v>
      </c>
      <c r="E32" s="12">
        <f t="shared" si="0"/>
        <v>2328921.9459000002</v>
      </c>
      <c r="F32" s="43">
        <f t="shared" si="1"/>
        <v>23524.464100000001</v>
      </c>
    </row>
    <row r="33" spans="2:6" s="10" customFormat="1" ht="15.5" x14ac:dyDescent="0.35">
      <c r="B33" s="74">
        <v>5</v>
      </c>
      <c r="C33" s="5" t="s">
        <v>97</v>
      </c>
      <c r="D33" s="46">
        <v>3534473.8</v>
      </c>
      <c r="E33" s="12">
        <f t="shared" ref="E33" si="2">D33-F33</f>
        <v>3499129.0619999999</v>
      </c>
      <c r="F33" s="43">
        <f t="shared" ref="F33" si="3">D33*1%</f>
        <v>35344.737999999998</v>
      </c>
    </row>
    <row r="34" spans="2:6" s="10" customFormat="1" ht="15.5" x14ac:dyDescent="0.35">
      <c r="B34" s="74">
        <v>6</v>
      </c>
      <c r="C34" s="5" t="s">
        <v>98</v>
      </c>
      <c r="D34" s="46">
        <v>1682922.8</v>
      </c>
      <c r="E34" s="12">
        <f t="shared" ref="E34" si="4">D34-F34</f>
        <v>1666093.5720000002</v>
      </c>
      <c r="F34" s="43">
        <f t="shared" ref="F34" si="5">D34*1%</f>
        <v>16829.227999999999</v>
      </c>
    </row>
    <row r="35" spans="2:6" s="10" customFormat="1" ht="15.5" x14ac:dyDescent="0.35">
      <c r="B35" s="74">
        <v>7</v>
      </c>
      <c r="C35" s="6" t="s">
        <v>99</v>
      </c>
      <c r="D35" s="46">
        <v>1823768</v>
      </c>
      <c r="E35" s="12">
        <f t="shared" ref="E35:E38" si="6">D35-F35</f>
        <v>1805530.32</v>
      </c>
      <c r="F35" s="43">
        <f t="shared" ref="F35:F38" si="7">D35*1%</f>
        <v>18237.68</v>
      </c>
    </row>
    <row r="36" spans="2:6" s="10" customFormat="1" ht="15.5" x14ac:dyDescent="0.35">
      <c r="B36" s="74">
        <v>8</v>
      </c>
      <c r="C36" s="5" t="s">
        <v>100</v>
      </c>
      <c r="D36" s="46">
        <v>2089461</v>
      </c>
      <c r="E36" s="12">
        <f t="shared" si="6"/>
        <v>2068566.39</v>
      </c>
      <c r="F36" s="43">
        <f t="shared" si="7"/>
        <v>20894.61</v>
      </c>
    </row>
    <row r="37" spans="2:6" s="10" customFormat="1" ht="15.5" x14ac:dyDescent="0.35">
      <c r="B37" s="74">
        <v>9</v>
      </c>
      <c r="C37" s="6" t="s">
        <v>101</v>
      </c>
      <c r="D37" s="46">
        <v>1826634</v>
      </c>
      <c r="E37" s="12">
        <f t="shared" si="6"/>
        <v>1808367.66</v>
      </c>
      <c r="F37" s="43">
        <f t="shared" si="7"/>
        <v>18266.34</v>
      </c>
    </row>
    <row r="38" spans="2:6" s="10" customFormat="1" ht="15.65" customHeight="1" x14ac:dyDescent="0.35">
      <c r="B38" s="74">
        <v>10</v>
      </c>
      <c r="C38" s="5" t="s">
        <v>102</v>
      </c>
      <c r="D38" s="46">
        <v>1936345.7</v>
      </c>
      <c r="E38" s="12">
        <f t="shared" si="6"/>
        <v>1916982.243</v>
      </c>
      <c r="F38" s="43">
        <f t="shared" si="7"/>
        <v>19363.456999999999</v>
      </c>
    </row>
    <row r="39" spans="2:6" s="10" customFormat="1" ht="15.5" x14ac:dyDescent="0.35">
      <c r="B39" s="74">
        <v>11</v>
      </c>
      <c r="C39" s="6" t="s">
        <v>103</v>
      </c>
      <c r="D39" s="46">
        <v>2062219.76</v>
      </c>
      <c r="E39" s="12">
        <f t="shared" ref="E39" si="8">D39-F39</f>
        <v>2041597.5623999999</v>
      </c>
      <c r="F39" s="43">
        <f t="shared" ref="F39" si="9">D39*1%</f>
        <v>20622.1976</v>
      </c>
    </row>
    <row r="40" spans="2:6" s="10" customFormat="1" ht="15.5" x14ac:dyDescent="0.35">
      <c r="B40" s="11">
        <v>12</v>
      </c>
      <c r="C40" s="75" t="s">
        <v>181</v>
      </c>
      <c r="D40" s="46">
        <v>3030303.04</v>
      </c>
      <c r="E40" s="46">
        <v>3000000.01</v>
      </c>
      <c r="F40" s="46">
        <f t="shared" ref="F40" si="10">D40*1%</f>
        <v>30303.0304</v>
      </c>
    </row>
    <row r="41" spans="2:6" s="10" customFormat="1" ht="15.65" customHeight="1" x14ac:dyDescent="0.35">
      <c r="B41" s="143" t="s">
        <v>89</v>
      </c>
      <c r="C41" s="144"/>
      <c r="D41" s="24">
        <v>26918647.510000002</v>
      </c>
      <c r="E41" s="24">
        <v>26649461.030000001</v>
      </c>
      <c r="F41" s="24">
        <v>269186.48</v>
      </c>
    </row>
    <row r="42" spans="2:6" s="10" customFormat="1" ht="15.5" x14ac:dyDescent="0.35">
      <c r="B42" s="136" t="s">
        <v>117</v>
      </c>
      <c r="C42" s="155"/>
      <c r="D42" s="24">
        <v>26918647.510000002</v>
      </c>
      <c r="E42" s="24">
        <v>26649461.030000001</v>
      </c>
      <c r="F42" s="24">
        <v>269186.48</v>
      </c>
    </row>
    <row r="43" spans="2:6" s="10" customFormat="1" ht="15.5" x14ac:dyDescent="0.35">
      <c r="B43" s="137" t="s">
        <v>86</v>
      </c>
      <c r="C43" s="137"/>
      <c r="D43" s="137"/>
      <c r="E43" s="137"/>
      <c r="F43" s="137"/>
    </row>
    <row r="44" spans="2:6" s="10" customFormat="1" ht="15.5" x14ac:dyDescent="0.35">
      <c r="B44" s="142" t="s">
        <v>21</v>
      </c>
      <c r="C44" s="131" t="s">
        <v>77</v>
      </c>
      <c r="D44" s="131" t="s">
        <v>78</v>
      </c>
      <c r="E44" s="132" t="s">
        <v>79</v>
      </c>
      <c r="F44" s="132" t="s">
        <v>126</v>
      </c>
    </row>
    <row r="45" spans="2:6" s="10" customFormat="1" ht="15.5" x14ac:dyDescent="0.35">
      <c r="B45" s="142"/>
      <c r="C45" s="131"/>
      <c r="D45" s="131"/>
      <c r="E45" s="132"/>
      <c r="F45" s="132"/>
    </row>
    <row r="46" spans="2:6" s="10" customFormat="1" ht="15.5" x14ac:dyDescent="0.35">
      <c r="B46" s="142"/>
      <c r="C46" s="131"/>
      <c r="D46" s="131"/>
      <c r="E46" s="132"/>
      <c r="F46" s="132"/>
    </row>
    <row r="47" spans="2:6" s="10" customFormat="1" ht="15.65" customHeight="1" x14ac:dyDescent="0.35">
      <c r="B47" s="11">
        <v>1</v>
      </c>
      <c r="C47" s="6" t="s">
        <v>104</v>
      </c>
      <c r="D47" s="7">
        <v>1336885.8</v>
      </c>
      <c r="E47" s="12">
        <f t="shared" ref="E47" si="11">D47-F47</f>
        <v>1323516.942</v>
      </c>
      <c r="F47" s="43">
        <f t="shared" ref="F47" si="12">D47*1%</f>
        <v>13368.858</v>
      </c>
    </row>
    <row r="48" spans="2:6" s="10" customFormat="1" ht="17.399999999999999" customHeight="1" x14ac:dyDescent="0.35">
      <c r="B48" s="11">
        <v>2</v>
      </c>
      <c r="C48" s="5" t="s">
        <v>105</v>
      </c>
      <c r="D48" s="8">
        <v>1729388.9</v>
      </c>
      <c r="E48" s="12">
        <f t="shared" ref="E48:E52" si="13">D48-F48</f>
        <v>1712095.0109999999</v>
      </c>
      <c r="F48" s="43">
        <f t="shared" ref="F48:F52" si="14">D48*1%</f>
        <v>17293.888999999999</v>
      </c>
    </row>
    <row r="49" spans="1:37" s="10" customFormat="1" ht="17.399999999999999" customHeight="1" x14ac:dyDescent="0.35">
      <c r="B49" s="11">
        <v>3</v>
      </c>
      <c r="C49" s="6" t="s">
        <v>106</v>
      </c>
      <c r="D49" s="8">
        <v>1945521.6</v>
      </c>
      <c r="E49" s="12">
        <f t="shared" si="13"/>
        <v>1926066.3840000001</v>
      </c>
      <c r="F49" s="43">
        <f t="shared" si="14"/>
        <v>19455.216</v>
      </c>
    </row>
    <row r="50" spans="1:37" s="10" customFormat="1" ht="16.75" customHeight="1" x14ac:dyDescent="0.35">
      <c r="B50" s="11">
        <v>4</v>
      </c>
      <c r="C50" s="6" t="s">
        <v>107</v>
      </c>
      <c r="D50" s="8">
        <v>1868856</v>
      </c>
      <c r="E50" s="12">
        <f t="shared" si="13"/>
        <v>1850167.44</v>
      </c>
      <c r="F50" s="43">
        <f t="shared" si="14"/>
        <v>18688.560000000001</v>
      </c>
    </row>
    <row r="51" spans="1:37" s="10" customFormat="1" ht="15.5" x14ac:dyDescent="0.35">
      <c r="B51" s="11">
        <v>5</v>
      </c>
      <c r="C51" s="6" t="s">
        <v>108</v>
      </c>
      <c r="D51" s="8">
        <v>1599925.2</v>
      </c>
      <c r="E51" s="12">
        <f t="shared" si="13"/>
        <v>1583925.9479999999</v>
      </c>
      <c r="F51" s="43">
        <f t="shared" si="14"/>
        <v>15999.252</v>
      </c>
    </row>
    <row r="52" spans="1:37" s="10" customFormat="1" ht="15.65" customHeight="1" x14ac:dyDescent="0.35">
      <c r="B52" s="11">
        <v>6</v>
      </c>
      <c r="C52" s="6" t="s">
        <v>93</v>
      </c>
      <c r="D52" s="7">
        <v>2249149.2000000002</v>
      </c>
      <c r="E52" s="12">
        <f t="shared" si="13"/>
        <v>2226657.7080000001</v>
      </c>
      <c r="F52" s="43">
        <f t="shared" si="14"/>
        <v>22491.492000000002</v>
      </c>
      <c r="J52" s="48">
        <f>62000-43247.45</f>
        <v>18752.550000000003</v>
      </c>
    </row>
    <row r="53" spans="1:37" s="10" customFormat="1" ht="15.5" x14ac:dyDescent="0.35">
      <c r="B53" s="44"/>
      <c r="C53" s="45" t="s">
        <v>88</v>
      </c>
      <c r="D53" s="47">
        <f>SUM(D47:D52)</f>
        <v>10729726.699999999</v>
      </c>
      <c r="E53" s="24">
        <f>SUM(E47:E52)</f>
        <v>10622429.432999998</v>
      </c>
      <c r="F53" s="24">
        <f>SUM(F47:F52)</f>
        <v>107297.26699999999</v>
      </c>
    </row>
    <row r="54" spans="1:37" s="10" customFormat="1" ht="15.5" x14ac:dyDescent="0.35">
      <c r="B54" s="143" t="s">
        <v>90</v>
      </c>
      <c r="C54" s="144"/>
      <c r="D54" s="24">
        <f>D53</f>
        <v>10729726.699999999</v>
      </c>
      <c r="E54" s="24">
        <f t="shared" ref="E54:F54" si="15">E53</f>
        <v>10622429.432999998</v>
      </c>
      <c r="F54" s="24">
        <f t="shared" si="15"/>
        <v>107297.26699999999</v>
      </c>
    </row>
    <row r="55" spans="1:37" s="10" customFormat="1" ht="15.65" customHeight="1" x14ac:dyDescent="0.35">
      <c r="B55" s="137" t="s">
        <v>87</v>
      </c>
      <c r="C55" s="137"/>
      <c r="D55" s="137"/>
      <c r="E55" s="137"/>
      <c r="F55" s="137"/>
    </row>
    <row r="56" spans="1:37" s="10" customFormat="1" ht="15.5" x14ac:dyDescent="0.35">
      <c r="B56" s="142" t="s">
        <v>21</v>
      </c>
      <c r="C56" s="131" t="s">
        <v>77</v>
      </c>
      <c r="D56" s="131" t="s">
        <v>78</v>
      </c>
      <c r="E56" s="132" t="s">
        <v>79</v>
      </c>
      <c r="F56" s="132" t="s">
        <v>126</v>
      </c>
    </row>
    <row r="57" spans="1:37" s="10" customFormat="1" ht="15.5" x14ac:dyDescent="0.35">
      <c r="B57" s="142"/>
      <c r="C57" s="131"/>
      <c r="D57" s="131"/>
      <c r="E57" s="132"/>
      <c r="F57" s="132"/>
    </row>
    <row r="58" spans="1:37" s="10" customFormat="1" ht="81" customHeight="1" x14ac:dyDescent="0.35">
      <c r="B58" s="142"/>
      <c r="C58" s="131"/>
      <c r="D58" s="131"/>
      <c r="E58" s="132"/>
      <c r="F58" s="132"/>
    </row>
    <row r="59" spans="1:37" s="10" customFormat="1" ht="15.65" customHeight="1" x14ac:dyDescent="0.35">
      <c r="B59" s="11">
        <v>1</v>
      </c>
      <c r="C59" s="6" t="s">
        <v>110</v>
      </c>
      <c r="D59" s="8">
        <v>1708622.4</v>
      </c>
      <c r="E59" s="12">
        <f t="shared" ref="E59" si="16">D59-F59</f>
        <v>1691536.176</v>
      </c>
      <c r="F59" s="43">
        <f t="shared" ref="F59" si="17">D59*1%</f>
        <v>17086.223999999998</v>
      </c>
    </row>
    <row r="60" spans="1:37" s="10" customFormat="1" ht="15.65" customHeight="1" x14ac:dyDescent="0.35">
      <c r="B60" s="143" t="s">
        <v>88</v>
      </c>
      <c r="C60" s="144"/>
      <c r="D60" s="47">
        <f>SUM(D59:D59)</f>
        <v>1708622.4</v>
      </c>
      <c r="E60" s="24">
        <f>SUM(E59:E59)</f>
        <v>1691536.176</v>
      </c>
      <c r="F60" s="24">
        <f>SUM(F59:F59)</f>
        <v>17086.223999999998</v>
      </c>
    </row>
    <row r="61" spans="1:37" s="10" customFormat="1" ht="15.5" x14ac:dyDescent="0.35">
      <c r="B61" s="143" t="s">
        <v>91</v>
      </c>
      <c r="C61" s="144"/>
      <c r="D61" s="24">
        <f>D60</f>
        <v>1708622.4</v>
      </c>
      <c r="E61" s="24">
        <f t="shared" ref="E61:F61" si="18">E60</f>
        <v>1691536.176</v>
      </c>
      <c r="F61" s="24">
        <f t="shared" si="18"/>
        <v>17086.223999999998</v>
      </c>
    </row>
    <row r="62" spans="1:37" s="40" customFormat="1" ht="15.5" x14ac:dyDescent="0.35">
      <c r="A62" s="76"/>
      <c r="B62" s="76"/>
      <c r="C62" s="76"/>
      <c r="D62" s="76"/>
      <c r="E62" s="76"/>
      <c r="F62" s="76"/>
      <c r="G62" s="76"/>
      <c r="H62" s="76"/>
      <c r="I62" s="76"/>
      <c r="J62" s="76"/>
      <c r="K62" s="76"/>
      <c r="L62" s="76"/>
      <c r="M62" s="76"/>
      <c r="N62" s="76"/>
      <c r="O62" s="76"/>
      <c r="P62" s="76"/>
      <c r="Q62" s="76"/>
      <c r="R62" s="76"/>
      <c r="S62" s="76"/>
      <c r="T62" s="76"/>
      <c r="U62" s="76"/>
      <c r="V62" s="76"/>
      <c r="W62" s="76"/>
      <c r="X62" s="76"/>
      <c r="Y62" s="76"/>
      <c r="Z62" s="76"/>
      <c r="AA62" s="76"/>
      <c r="AB62" s="76"/>
      <c r="AC62" s="76"/>
      <c r="AD62" s="76"/>
      <c r="AE62" s="76"/>
      <c r="AF62" s="76"/>
      <c r="AG62" s="76"/>
      <c r="AH62" s="76"/>
      <c r="AI62" s="76"/>
      <c r="AJ62" s="76"/>
      <c r="AK62" s="76"/>
    </row>
    <row r="63" spans="1:37" s="40" customFormat="1" ht="15.5" x14ac:dyDescent="0.35">
      <c r="A63" s="76"/>
      <c r="B63" s="76"/>
      <c r="C63" s="76"/>
      <c r="D63" s="76"/>
      <c r="E63" s="76"/>
      <c r="F63" s="76"/>
      <c r="G63" s="76"/>
      <c r="H63" s="76"/>
      <c r="I63" s="76"/>
      <c r="J63" s="76"/>
      <c r="K63" s="76"/>
      <c r="L63" s="76"/>
      <c r="M63" s="76"/>
      <c r="N63" s="76"/>
      <c r="O63" s="76"/>
      <c r="P63" s="76"/>
      <c r="Q63" s="76"/>
      <c r="R63" s="76"/>
      <c r="S63" s="76"/>
      <c r="T63" s="76"/>
      <c r="U63" s="76"/>
      <c r="V63" s="76"/>
      <c r="W63" s="76"/>
      <c r="X63" s="76"/>
      <c r="Y63" s="76"/>
      <c r="Z63" s="76"/>
      <c r="AA63" s="76"/>
      <c r="AB63" s="76"/>
      <c r="AC63" s="76"/>
      <c r="AD63" s="76"/>
      <c r="AE63" s="76"/>
      <c r="AF63" s="76"/>
      <c r="AG63" s="76"/>
      <c r="AH63" s="76"/>
      <c r="AI63" s="76"/>
      <c r="AJ63" s="76"/>
      <c r="AK63" s="76"/>
    </row>
    <row r="64" spans="1:37" s="40" customFormat="1" ht="15.5" x14ac:dyDescent="0.35">
      <c r="A64" s="76"/>
      <c r="B64" s="76"/>
      <c r="C64" s="76"/>
      <c r="D64" s="76"/>
      <c r="E64" s="76"/>
      <c r="F64" s="76"/>
      <c r="G64" s="76"/>
      <c r="H64" s="76"/>
      <c r="I64" s="76"/>
      <c r="J64" s="76"/>
      <c r="K64" s="76"/>
      <c r="L64" s="76"/>
      <c r="M64" s="76"/>
      <c r="N64" s="76"/>
      <c r="O64" s="76"/>
      <c r="P64" s="76"/>
      <c r="Q64" s="76"/>
      <c r="R64" s="76"/>
      <c r="S64" s="76"/>
      <c r="T64" s="76"/>
      <c r="U64" s="76"/>
      <c r="V64" s="76"/>
      <c r="W64" s="76"/>
      <c r="X64" s="76"/>
      <c r="Y64" s="76"/>
      <c r="Z64" s="76"/>
      <c r="AA64" s="76"/>
      <c r="AB64" s="76"/>
      <c r="AC64" s="76"/>
      <c r="AD64" s="76"/>
      <c r="AE64" s="76"/>
      <c r="AF64" s="76"/>
      <c r="AG64" s="76"/>
      <c r="AH64" s="76"/>
      <c r="AI64" s="76"/>
      <c r="AJ64" s="76"/>
      <c r="AK64" s="76"/>
    </row>
    <row r="65" spans="1:37" s="40" customFormat="1" ht="15.5" x14ac:dyDescent="0.35">
      <c r="A65" s="76"/>
      <c r="B65" s="76"/>
      <c r="C65" s="76"/>
      <c r="D65" s="76"/>
      <c r="E65" s="76"/>
      <c r="F65" s="76"/>
      <c r="G65" s="76"/>
      <c r="H65" s="76"/>
      <c r="I65" s="76"/>
      <c r="J65" s="76"/>
      <c r="K65" s="76"/>
      <c r="L65" s="76"/>
      <c r="M65" s="76"/>
      <c r="N65" s="76"/>
      <c r="O65" s="76"/>
      <c r="P65" s="76"/>
      <c r="Q65" s="76"/>
      <c r="R65" s="76"/>
      <c r="S65" s="76"/>
      <c r="T65" s="76"/>
      <c r="U65" s="76"/>
      <c r="V65" s="76"/>
      <c r="W65" s="76"/>
      <c r="X65" s="76"/>
      <c r="Y65" s="76"/>
      <c r="Z65" s="76"/>
      <c r="AA65" s="76"/>
      <c r="AB65" s="76"/>
      <c r="AC65" s="76"/>
      <c r="AD65" s="76"/>
      <c r="AE65" s="76"/>
      <c r="AF65" s="76"/>
      <c r="AG65" s="76"/>
      <c r="AH65" s="76"/>
      <c r="AI65" s="76"/>
      <c r="AJ65" s="76"/>
      <c r="AK65" s="76"/>
    </row>
    <row r="66" spans="1:37" s="40" customFormat="1" ht="15.5" x14ac:dyDescent="0.35">
      <c r="A66" s="76"/>
      <c r="B66" s="76"/>
      <c r="C66" s="76"/>
      <c r="D66" s="76"/>
      <c r="E66" s="76"/>
      <c r="F66" s="76"/>
      <c r="G66" s="76"/>
      <c r="H66" s="76"/>
      <c r="I66" s="76"/>
      <c r="J66" s="76"/>
      <c r="K66" s="76"/>
      <c r="L66" s="76"/>
      <c r="M66" s="76"/>
      <c r="N66" s="76"/>
      <c r="O66" s="76"/>
      <c r="P66" s="76"/>
      <c r="Q66" s="76"/>
      <c r="R66" s="76"/>
      <c r="S66" s="76"/>
      <c r="T66" s="76"/>
      <c r="U66" s="76"/>
      <c r="V66" s="76"/>
      <c r="W66" s="76"/>
      <c r="X66" s="76"/>
      <c r="Y66" s="76"/>
      <c r="Z66" s="76"/>
      <c r="AA66" s="76"/>
      <c r="AB66" s="76"/>
      <c r="AC66" s="76"/>
      <c r="AD66" s="76"/>
      <c r="AE66" s="76"/>
      <c r="AF66" s="76"/>
      <c r="AG66" s="76"/>
      <c r="AH66" s="76"/>
      <c r="AI66" s="76"/>
      <c r="AJ66" s="76"/>
      <c r="AK66" s="76"/>
    </row>
    <row r="67" spans="1:37" s="40" customFormat="1" ht="15.5" x14ac:dyDescent="0.35">
      <c r="A67" s="76"/>
      <c r="B67" s="76"/>
      <c r="C67" s="76"/>
      <c r="D67" s="76"/>
      <c r="E67" s="76"/>
      <c r="F67" s="76"/>
      <c r="G67" s="76"/>
      <c r="H67" s="76"/>
      <c r="I67" s="76"/>
      <c r="J67" s="76"/>
      <c r="K67" s="76"/>
      <c r="L67" s="76"/>
      <c r="M67" s="76"/>
      <c r="N67" s="76"/>
      <c r="O67" s="76"/>
      <c r="P67" s="76"/>
      <c r="Q67" s="76"/>
      <c r="R67" s="76"/>
      <c r="S67" s="76"/>
      <c r="T67" s="76"/>
      <c r="U67" s="76"/>
      <c r="V67" s="76"/>
      <c r="W67" s="76"/>
      <c r="X67" s="76"/>
      <c r="Y67" s="76"/>
      <c r="Z67" s="76"/>
      <c r="AA67" s="76"/>
      <c r="AB67" s="76"/>
      <c r="AC67" s="76"/>
      <c r="AD67" s="76"/>
      <c r="AE67" s="76"/>
      <c r="AF67" s="76"/>
      <c r="AG67" s="76"/>
      <c r="AH67" s="76"/>
      <c r="AI67" s="76"/>
      <c r="AJ67" s="76"/>
      <c r="AK67" s="76"/>
    </row>
    <row r="68" spans="1:37" s="40" customFormat="1" ht="15.5" x14ac:dyDescent="0.35">
      <c r="A68" s="76"/>
      <c r="B68" s="76"/>
      <c r="C68" s="76"/>
      <c r="D68" s="76"/>
      <c r="E68" s="76"/>
      <c r="F68" s="76"/>
      <c r="G68" s="76"/>
      <c r="H68" s="76"/>
      <c r="I68" s="76"/>
      <c r="J68" s="76"/>
      <c r="K68" s="76"/>
      <c r="L68" s="76"/>
      <c r="M68" s="76"/>
      <c r="N68" s="76"/>
      <c r="O68" s="76"/>
      <c r="P68" s="76"/>
      <c r="Q68" s="76"/>
      <c r="R68" s="76"/>
      <c r="S68" s="76"/>
      <c r="T68" s="76"/>
      <c r="U68" s="76"/>
      <c r="V68" s="76"/>
      <c r="W68" s="76"/>
      <c r="X68" s="76"/>
      <c r="Y68" s="76"/>
      <c r="Z68" s="76"/>
      <c r="AA68" s="76"/>
      <c r="AB68" s="76"/>
      <c r="AC68" s="76"/>
      <c r="AD68" s="76"/>
      <c r="AE68" s="76"/>
      <c r="AF68" s="76"/>
      <c r="AG68" s="76"/>
      <c r="AH68" s="76"/>
      <c r="AI68" s="76"/>
      <c r="AJ68" s="76"/>
      <c r="AK68" s="76"/>
    </row>
    <row r="69" spans="1:37" s="40" customFormat="1" ht="15.5" x14ac:dyDescent="0.35">
      <c r="A69" s="76"/>
      <c r="B69" s="76"/>
      <c r="C69" s="76"/>
      <c r="D69" s="76"/>
      <c r="E69" s="76"/>
      <c r="F69" s="76"/>
      <c r="G69" s="76"/>
      <c r="H69" s="76"/>
      <c r="I69" s="76"/>
      <c r="J69" s="76"/>
      <c r="K69" s="76"/>
      <c r="L69" s="76"/>
      <c r="M69" s="76"/>
      <c r="N69" s="76"/>
      <c r="O69" s="76"/>
      <c r="P69" s="76"/>
      <c r="Q69" s="76"/>
      <c r="R69" s="76"/>
      <c r="S69" s="76"/>
      <c r="T69" s="76"/>
      <c r="U69" s="76"/>
      <c r="V69" s="76"/>
      <c r="W69" s="76"/>
      <c r="X69" s="76"/>
      <c r="Y69" s="76"/>
      <c r="Z69" s="76"/>
      <c r="AA69" s="76"/>
      <c r="AB69" s="76"/>
      <c r="AC69" s="76"/>
      <c r="AD69" s="76"/>
      <c r="AE69" s="76"/>
      <c r="AF69" s="76"/>
      <c r="AG69" s="76"/>
      <c r="AH69" s="76"/>
      <c r="AI69" s="76"/>
      <c r="AJ69" s="76"/>
      <c r="AK69" s="76"/>
    </row>
    <row r="70" spans="1:37" s="40" customFormat="1" ht="15.5" x14ac:dyDescent="0.35">
      <c r="A70" s="76"/>
      <c r="B70" s="76"/>
      <c r="C70" s="76"/>
      <c r="D70" s="76"/>
      <c r="E70" s="76"/>
      <c r="F70" s="76"/>
      <c r="G70" s="76"/>
      <c r="H70" s="76"/>
      <c r="I70" s="76"/>
      <c r="J70" s="76"/>
      <c r="K70" s="76"/>
      <c r="L70" s="76"/>
      <c r="M70" s="76"/>
      <c r="N70" s="76"/>
      <c r="O70" s="76"/>
      <c r="P70" s="76"/>
      <c r="Q70" s="76"/>
      <c r="R70" s="76"/>
      <c r="S70" s="76"/>
      <c r="T70" s="76"/>
      <c r="U70" s="76"/>
      <c r="V70" s="76"/>
      <c r="W70" s="76"/>
      <c r="X70" s="76"/>
      <c r="Y70" s="76"/>
      <c r="Z70" s="76"/>
      <c r="AA70" s="76"/>
      <c r="AB70" s="76"/>
      <c r="AC70" s="76"/>
      <c r="AD70" s="76"/>
      <c r="AE70" s="76"/>
      <c r="AF70" s="76"/>
      <c r="AG70" s="76"/>
      <c r="AH70" s="76"/>
      <c r="AI70" s="76"/>
      <c r="AJ70" s="76"/>
      <c r="AK70" s="76"/>
    </row>
    <row r="71" spans="1:37" s="40" customFormat="1" ht="15.5" x14ac:dyDescent="0.35">
      <c r="A71" s="76"/>
      <c r="B71" s="76"/>
      <c r="C71" s="76"/>
      <c r="D71" s="76"/>
      <c r="E71" s="76"/>
      <c r="F71" s="76"/>
      <c r="G71" s="76"/>
      <c r="H71" s="76"/>
      <c r="I71" s="76"/>
      <c r="J71" s="76"/>
      <c r="K71" s="76"/>
      <c r="L71" s="76"/>
      <c r="M71" s="76"/>
      <c r="N71" s="76"/>
      <c r="O71" s="76"/>
      <c r="P71" s="76"/>
      <c r="Q71" s="76"/>
      <c r="R71" s="76"/>
      <c r="S71" s="76"/>
      <c r="T71" s="76"/>
      <c r="U71" s="76"/>
      <c r="V71" s="76"/>
      <c r="W71" s="76"/>
      <c r="X71" s="76"/>
      <c r="Y71" s="76"/>
      <c r="Z71" s="76"/>
      <c r="AA71" s="76"/>
      <c r="AB71" s="76"/>
      <c r="AC71" s="76"/>
      <c r="AD71" s="76"/>
      <c r="AE71" s="76"/>
      <c r="AF71" s="76"/>
      <c r="AG71" s="76"/>
      <c r="AH71" s="76"/>
      <c r="AI71" s="76"/>
      <c r="AJ71" s="76"/>
      <c r="AK71" s="76"/>
    </row>
    <row r="72" spans="1:37" s="40" customFormat="1" ht="15.5" x14ac:dyDescent="0.35">
      <c r="A72" s="76"/>
      <c r="B72" s="76"/>
      <c r="C72" s="76"/>
      <c r="D72" s="76"/>
      <c r="E72" s="76"/>
      <c r="F72" s="76"/>
      <c r="G72" s="76"/>
      <c r="H72" s="76"/>
      <c r="I72" s="76"/>
      <c r="J72" s="76"/>
      <c r="K72" s="76"/>
      <c r="L72" s="76"/>
      <c r="M72" s="76"/>
      <c r="N72" s="76"/>
      <c r="O72" s="76"/>
      <c r="P72" s="76"/>
      <c r="Q72" s="76"/>
      <c r="R72" s="76"/>
      <c r="S72" s="76"/>
      <c r="T72" s="76"/>
      <c r="U72" s="76"/>
      <c r="V72" s="76"/>
      <c r="W72" s="76"/>
      <c r="X72" s="76"/>
      <c r="Y72" s="76"/>
      <c r="Z72" s="76"/>
      <c r="AA72" s="76"/>
      <c r="AB72" s="76"/>
      <c r="AC72" s="76"/>
      <c r="AD72" s="76"/>
      <c r="AE72" s="76"/>
      <c r="AF72" s="76"/>
      <c r="AG72" s="76"/>
      <c r="AH72" s="76"/>
      <c r="AI72" s="76"/>
      <c r="AJ72" s="76"/>
      <c r="AK72" s="76"/>
    </row>
    <row r="73" spans="1:37" s="40" customFormat="1" ht="15.5" x14ac:dyDescent="0.35">
      <c r="A73" s="76"/>
      <c r="B73" s="76"/>
      <c r="C73" s="76"/>
      <c r="D73" s="76"/>
      <c r="E73" s="76"/>
      <c r="F73" s="76"/>
      <c r="G73" s="76"/>
      <c r="H73" s="76"/>
      <c r="I73" s="76"/>
      <c r="J73" s="76"/>
      <c r="K73" s="76"/>
      <c r="L73" s="76"/>
      <c r="M73" s="76"/>
      <c r="N73" s="76"/>
      <c r="O73" s="76"/>
      <c r="P73" s="76"/>
      <c r="Q73" s="76"/>
      <c r="R73" s="76"/>
      <c r="S73" s="76"/>
      <c r="T73" s="76"/>
      <c r="U73" s="76"/>
      <c r="V73" s="76"/>
      <c r="W73" s="76"/>
      <c r="X73" s="76"/>
      <c r="Y73" s="76"/>
      <c r="Z73" s="76"/>
      <c r="AA73" s="76"/>
      <c r="AB73" s="76"/>
      <c r="AC73" s="76"/>
      <c r="AD73" s="76"/>
      <c r="AE73" s="76"/>
      <c r="AF73" s="76"/>
      <c r="AG73" s="76"/>
      <c r="AH73" s="76"/>
      <c r="AI73" s="76"/>
      <c r="AJ73" s="76"/>
      <c r="AK73" s="76"/>
    </row>
    <row r="74" spans="1:37" s="40" customFormat="1" ht="15.5" x14ac:dyDescent="0.35">
      <c r="A74" s="76"/>
      <c r="B74" s="76"/>
      <c r="C74" s="76"/>
      <c r="D74" s="76"/>
      <c r="E74" s="76"/>
      <c r="F74" s="76"/>
      <c r="G74" s="76"/>
      <c r="H74" s="76"/>
      <c r="I74" s="76"/>
      <c r="J74" s="76"/>
      <c r="K74" s="76"/>
      <c r="L74" s="76"/>
      <c r="M74" s="76"/>
      <c r="N74" s="76"/>
      <c r="O74" s="76"/>
      <c r="P74" s="76"/>
      <c r="Q74" s="76"/>
      <c r="R74" s="76"/>
      <c r="S74" s="76"/>
      <c r="T74" s="76"/>
      <c r="U74" s="76"/>
      <c r="V74" s="76"/>
      <c r="W74" s="76"/>
      <c r="X74" s="76"/>
      <c r="Y74" s="76"/>
      <c r="Z74" s="76"/>
      <c r="AA74" s="76"/>
      <c r="AB74" s="76"/>
      <c r="AC74" s="76"/>
      <c r="AD74" s="76"/>
      <c r="AE74" s="76"/>
      <c r="AF74" s="76"/>
      <c r="AG74" s="76"/>
      <c r="AH74" s="76"/>
      <c r="AI74" s="76"/>
      <c r="AJ74" s="76"/>
      <c r="AK74" s="76"/>
    </row>
    <row r="75" spans="1:37" s="40" customFormat="1" ht="15.5" x14ac:dyDescent="0.35">
      <c r="A75" s="76"/>
      <c r="B75" s="76"/>
      <c r="C75" s="76"/>
      <c r="D75" s="76"/>
      <c r="E75" s="76"/>
      <c r="F75" s="76"/>
      <c r="G75" s="76"/>
      <c r="H75" s="76"/>
      <c r="I75" s="76"/>
      <c r="J75" s="76"/>
      <c r="K75" s="76"/>
      <c r="L75" s="76"/>
      <c r="M75" s="76"/>
      <c r="N75" s="76"/>
      <c r="O75" s="76"/>
      <c r="P75" s="76"/>
      <c r="Q75" s="76"/>
      <c r="R75" s="76"/>
      <c r="S75" s="76"/>
      <c r="T75" s="76"/>
      <c r="U75" s="76"/>
      <c r="V75" s="76"/>
      <c r="W75" s="76"/>
      <c r="X75" s="76"/>
      <c r="Y75" s="76"/>
      <c r="Z75" s="76"/>
      <c r="AA75" s="76"/>
      <c r="AB75" s="76"/>
      <c r="AC75" s="76"/>
      <c r="AD75" s="76"/>
      <c r="AE75" s="76"/>
      <c r="AF75" s="76"/>
      <c r="AG75" s="76"/>
      <c r="AH75" s="76"/>
      <c r="AI75" s="76"/>
      <c r="AJ75" s="76"/>
      <c r="AK75" s="76"/>
    </row>
    <row r="76" spans="1:37" s="40" customFormat="1" ht="15.5" x14ac:dyDescent="0.35">
      <c r="A76" s="76"/>
      <c r="B76" s="76"/>
      <c r="C76" s="76"/>
      <c r="D76" s="76"/>
      <c r="E76" s="76"/>
      <c r="F76" s="76"/>
      <c r="G76" s="76"/>
      <c r="H76" s="76"/>
      <c r="I76" s="76"/>
      <c r="J76" s="76"/>
      <c r="K76" s="76"/>
      <c r="L76" s="76"/>
      <c r="M76" s="76"/>
      <c r="N76" s="76"/>
      <c r="O76" s="76"/>
      <c r="P76" s="76"/>
      <c r="Q76" s="76"/>
      <c r="R76" s="76"/>
      <c r="S76" s="76"/>
      <c r="T76" s="76"/>
      <c r="U76" s="76"/>
      <c r="V76" s="76"/>
      <c r="W76" s="76"/>
      <c r="X76" s="76"/>
      <c r="Y76" s="76"/>
      <c r="Z76" s="76"/>
      <c r="AA76" s="76"/>
      <c r="AB76" s="76"/>
      <c r="AC76" s="76"/>
      <c r="AD76" s="76"/>
      <c r="AE76" s="76"/>
      <c r="AF76" s="76"/>
      <c r="AG76" s="76"/>
      <c r="AH76" s="76"/>
      <c r="AI76" s="76"/>
      <c r="AJ76" s="76"/>
      <c r="AK76" s="76"/>
    </row>
    <row r="77" spans="1:37" s="40" customFormat="1" ht="15.5" x14ac:dyDescent="0.35">
      <c r="A77" s="76"/>
      <c r="B77" s="76"/>
      <c r="C77" s="76"/>
      <c r="D77" s="76"/>
      <c r="E77" s="76"/>
      <c r="F77" s="76"/>
      <c r="G77" s="76"/>
      <c r="H77" s="76"/>
      <c r="I77" s="76"/>
      <c r="J77" s="76"/>
      <c r="K77" s="76"/>
      <c r="L77" s="76"/>
      <c r="M77" s="76"/>
      <c r="N77" s="76"/>
      <c r="O77" s="76"/>
      <c r="P77" s="76"/>
      <c r="Q77" s="76"/>
      <c r="R77" s="76"/>
      <c r="S77" s="76"/>
      <c r="T77" s="76"/>
      <c r="U77" s="76"/>
      <c r="V77" s="76"/>
      <c r="W77" s="76"/>
      <c r="X77" s="76"/>
      <c r="Y77" s="76"/>
      <c r="Z77" s="76"/>
      <c r="AA77" s="76"/>
      <c r="AB77" s="76"/>
      <c r="AC77" s="76"/>
      <c r="AD77" s="76"/>
      <c r="AE77" s="76"/>
      <c r="AF77" s="76"/>
      <c r="AG77" s="76"/>
      <c r="AH77" s="76"/>
      <c r="AI77" s="76"/>
      <c r="AJ77" s="76"/>
      <c r="AK77" s="76"/>
    </row>
    <row r="78" spans="1:37" s="10" customFormat="1" ht="15.5" x14ac:dyDescent="0.35">
      <c r="A78" s="76"/>
      <c r="B78" s="76"/>
      <c r="C78" s="76"/>
      <c r="D78" s="76"/>
      <c r="E78" s="76"/>
      <c r="F78" s="76"/>
    </row>
    <row r="79" spans="1:37" s="10" customFormat="1" ht="15.5" x14ac:dyDescent="0.35">
      <c r="A79" s="76"/>
      <c r="B79" s="76"/>
      <c r="C79" s="76"/>
      <c r="D79" s="76"/>
      <c r="E79" s="76"/>
      <c r="F79" s="76"/>
    </row>
    <row r="80" spans="1:37" s="10" customFormat="1" ht="15.5" x14ac:dyDescent="0.35">
      <c r="B80" s="76"/>
      <c r="C80" s="76"/>
      <c r="D80" s="76"/>
      <c r="E80" s="76"/>
      <c r="F80" s="76"/>
    </row>
    <row r="81" spans="1:6" s="10" customFormat="1" ht="15.5" x14ac:dyDescent="0.35">
      <c r="B81" s="76"/>
      <c r="C81" s="76"/>
      <c r="D81" s="76"/>
      <c r="E81" s="76"/>
      <c r="F81" s="76"/>
    </row>
    <row r="82" spans="1:6" s="10" customFormat="1" ht="15.5" x14ac:dyDescent="0.35">
      <c r="B82" s="76"/>
      <c r="C82" s="76"/>
      <c r="D82" s="76"/>
      <c r="E82" s="76"/>
      <c r="F82" s="76"/>
    </row>
    <row r="83" spans="1:6" s="10" customFormat="1" ht="15.5" x14ac:dyDescent="0.35">
      <c r="B83" s="76"/>
      <c r="C83" s="76"/>
      <c r="D83" s="76"/>
      <c r="E83" s="76"/>
      <c r="F83" s="76"/>
    </row>
    <row r="84" spans="1:6" s="10" customFormat="1" ht="15.5" x14ac:dyDescent="0.35">
      <c r="B84" s="76"/>
      <c r="C84" s="76"/>
      <c r="D84" s="76"/>
      <c r="E84" s="76"/>
      <c r="F84" s="76"/>
    </row>
    <row r="85" spans="1:6" s="10" customFormat="1" ht="15.5" x14ac:dyDescent="0.35">
      <c r="B85" s="76"/>
      <c r="C85" s="76"/>
      <c r="D85" s="76"/>
      <c r="E85" s="76"/>
      <c r="F85" s="76"/>
    </row>
    <row r="86" spans="1:6" ht="15.5" x14ac:dyDescent="0.35">
      <c r="A86" s="10"/>
      <c r="B86" s="10"/>
      <c r="C86" s="10"/>
      <c r="D86" s="10"/>
      <c r="E86" s="10"/>
      <c r="F86" s="10"/>
    </row>
    <row r="87" spans="1:6" ht="15.5" x14ac:dyDescent="0.35">
      <c r="A87" s="10"/>
      <c r="B87" s="10"/>
      <c r="C87" s="10"/>
      <c r="D87" s="10"/>
      <c r="E87" s="10"/>
      <c r="F87" s="10"/>
    </row>
    <row r="88" spans="1:6" ht="15.5" x14ac:dyDescent="0.35">
      <c r="B88" s="10"/>
      <c r="C88" s="10"/>
      <c r="D88" s="10"/>
      <c r="E88" s="10"/>
      <c r="F88" s="10"/>
    </row>
    <row r="89" spans="1:6" ht="15.5" x14ac:dyDescent="0.35">
      <c r="B89" s="10"/>
      <c r="C89" s="10"/>
      <c r="D89" s="10"/>
      <c r="E89" s="10"/>
      <c r="F89" s="10"/>
    </row>
    <row r="90" spans="1:6" ht="15.5" x14ac:dyDescent="0.35">
      <c r="B90" s="10"/>
      <c r="C90" s="10"/>
      <c r="D90" s="10"/>
      <c r="E90" s="10"/>
      <c r="F90" s="10"/>
    </row>
    <row r="91" spans="1:6" ht="15.5" x14ac:dyDescent="0.35">
      <c r="B91" s="10"/>
      <c r="C91" s="10"/>
      <c r="D91" s="10"/>
      <c r="E91" s="10"/>
      <c r="F91" s="10"/>
    </row>
    <row r="92" spans="1:6" ht="15.5" x14ac:dyDescent="0.35">
      <c r="B92" s="10"/>
      <c r="C92" s="10"/>
      <c r="D92" s="10"/>
      <c r="E92" s="10"/>
      <c r="F92" s="10"/>
    </row>
    <row r="93" spans="1:6" ht="15.5" x14ac:dyDescent="0.35">
      <c r="B93" s="10"/>
      <c r="C93" s="10"/>
      <c r="D93" s="10"/>
      <c r="E93" s="10"/>
      <c r="F93" s="10"/>
    </row>
  </sheetData>
  <mergeCells count="40">
    <mergeCell ref="B28:F28"/>
    <mergeCell ref="B61:C61"/>
    <mergeCell ref="B43:F43"/>
    <mergeCell ref="E44:E46"/>
    <mergeCell ref="F44:F46"/>
    <mergeCell ref="B41:C41"/>
    <mergeCell ref="B42:C42"/>
    <mergeCell ref="B60:C60"/>
    <mergeCell ref="D2:F2"/>
    <mergeCell ref="B18:F18"/>
    <mergeCell ref="B10:F10"/>
    <mergeCell ref="B14:F14"/>
    <mergeCell ref="B15:B17"/>
    <mergeCell ref="D7:D9"/>
    <mergeCell ref="F7:F9"/>
    <mergeCell ref="B5:F5"/>
    <mergeCell ref="D4:F4"/>
    <mergeCell ref="B6:F6"/>
    <mergeCell ref="B7:B9"/>
    <mergeCell ref="C7:C9"/>
    <mergeCell ref="E7:E9"/>
    <mergeCell ref="C15:C17"/>
    <mergeCell ref="D15:D17"/>
    <mergeCell ref="E15:E17"/>
    <mergeCell ref="F15:F17"/>
    <mergeCell ref="B22:F22"/>
    <mergeCell ref="D3:F3"/>
    <mergeCell ref="B55:F55"/>
    <mergeCell ref="B56:B58"/>
    <mergeCell ref="C56:C58"/>
    <mergeCell ref="D56:D58"/>
    <mergeCell ref="E56:E58"/>
    <mergeCell ref="F56:F58"/>
    <mergeCell ref="B54:C54"/>
    <mergeCell ref="B13:C13"/>
    <mergeCell ref="B44:B46"/>
    <mergeCell ref="C44:C46"/>
    <mergeCell ref="D44:D46"/>
    <mergeCell ref="B26:C26"/>
    <mergeCell ref="B27:C27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Приложение3</vt:lpstr>
      <vt:lpstr>Приложение2</vt:lpstr>
      <vt:lpstr>Приложение1</vt:lpstr>
      <vt:lpstr>Приложение9</vt:lpstr>
      <vt:lpstr>приложение10-1ппрограмма</vt:lpstr>
      <vt:lpstr>приложение11-2пподпрограмма</vt:lpstr>
      <vt:lpstr>Лист1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Lux</dc:creator>
  <cp:lastModifiedBy>EvstifeevaEA</cp:lastModifiedBy>
  <cp:lastPrinted>2023-07-02T22:27:37Z</cp:lastPrinted>
  <dcterms:created xsi:type="dcterms:W3CDTF">2020-02-17T03:43:46Z</dcterms:created>
  <dcterms:modified xsi:type="dcterms:W3CDTF">2023-07-03T22:40:37Z</dcterms:modified>
</cp:coreProperties>
</file>