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firstSheet="6" activeTab="7"/>
  </bookViews>
  <sheets>
    <sheet name=" " sheetId="1" r:id="rId1"/>
    <sheet name="Приложение 5" sheetId="2" r:id="rId2"/>
    <sheet name="Приложение 3" sheetId="3" r:id="rId3"/>
    <sheet name="в паспорт" sheetId="4" r:id="rId4"/>
    <sheet name="Приложение 1" sheetId="5" r:id="rId5"/>
    <sheet name="Приложение  4-2" sheetId="6" r:id="rId6"/>
    <sheet name="Приложение 4-3" sheetId="7" r:id="rId7"/>
    <sheet name="Приложение 4-4 15.07.2019" sheetId="8" r:id="rId8"/>
    <sheet name="Приложение 4-5 18.09.2019" sheetId="9" r:id="rId9"/>
    <sheet name="Паспорт" sheetId="10" r:id="rId10"/>
  </sheets>
  <definedNames>
    <definedName name="_xlnm.Print_Area" localSheetId="0">' '!$A$1:$O$38</definedName>
    <definedName name="_xlnm.Print_Area" localSheetId="3">'в паспорт'!$A$2:$G$12</definedName>
    <definedName name="_xlnm.Print_Area" localSheetId="4">'Приложение 1'!$A$1:$G$22</definedName>
    <definedName name="_xlnm.Print_Area" localSheetId="6">'Приложение 4-3'!$A$1:$R$38</definedName>
    <definedName name="_xlnm.Print_Area" localSheetId="1">'Приложение 5'!$A$1:$G$29</definedName>
  </definedNames>
  <calcPr calcId="125725"/>
</workbook>
</file>

<file path=xl/calcChain.xml><?xml version="1.0" encoding="utf-8"?>
<calcChain xmlns="http://schemas.openxmlformats.org/spreadsheetml/2006/main">
  <c r="E33" i="9"/>
  <c r="E32"/>
  <c r="E16"/>
  <c r="D16"/>
  <c r="D35"/>
  <c r="D33"/>
  <c r="D32"/>
  <c r="D30"/>
  <c r="D27"/>
  <c r="D25"/>
  <c r="D24"/>
  <c r="D22"/>
  <c r="F20"/>
  <c r="E20"/>
  <c r="D20"/>
  <c r="F17"/>
  <c r="K17"/>
  <c r="K16"/>
  <c r="J16"/>
  <c r="J17"/>
  <c r="F18" i="10" l="1"/>
  <c r="E18"/>
  <c r="D18"/>
  <c r="C17"/>
  <c r="C16"/>
  <c r="C15"/>
  <c r="C14"/>
  <c r="L10"/>
  <c r="K10"/>
  <c r="J10"/>
  <c r="I8"/>
  <c r="F8"/>
  <c r="E8"/>
  <c r="D8"/>
  <c r="C8"/>
  <c r="C7"/>
  <c r="I6"/>
  <c r="C6"/>
  <c r="C5"/>
  <c r="I4"/>
  <c r="I10" s="1"/>
  <c r="C4"/>
  <c r="C18" l="1"/>
  <c r="D31" i="9" l="1"/>
  <c r="F38"/>
  <c r="E38"/>
  <c r="D38"/>
  <c r="F37"/>
  <c r="E37"/>
  <c r="D37"/>
  <c r="F36"/>
  <c r="E36"/>
  <c r="D36"/>
  <c r="F35"/>
  <c r="E35"/>
  <c r="E31"/>
  <c r="F30"/>
  <c r="F16" s="1"/>
  <c r="E30"/>
  <c r="F25"/>
  <c r="E25"/>
  <c r="F24"/>
  <c r="E24"/>
  <c r="F22"/>
  <c r="E22"/>
  <c r="R17"/>
  <c r="Q17"/>
  <c r="P17"/>
  <c r="O17"/>
  <c r="O15" s="1"/>
  <c r="N17"/>
  <c r="M17"/>
  <c r="L17"/>
  <c r="I17"/>
  <c r="I15" s="1"/>
  <c r="H17"/>
  <c r="G17"/>
  <c r="R16"/>
  <c r="R15" s="1"/>
  <c r="Q16"/>
  <c r="P16"/>
  <c r="O16"/>
  <c r="N16"/>
  <c r="M16"/>
  <c r="L16"/>
  <c r="I16"/>
  <c r="H16"/>
  <c r="G16"/>
  <c r="G15" s="1"/>
  <c r="N15"/>
  <c r="K15"/>
  <c r="C25" i="4"/>
  <c r="F28"/>
  <c r="E28"/>
  <c r="D28"/>
  <c r="C27"/>
  <c r="C26"/>
  <c r="C24"/>
  <c r="J17" i="8"/>
  <c r="J16"/>
  <c r="D16" s="1"/>
  <c r="K16"/>
  <c r="K17"/>
  <c r="F38"/>
  <c r="F16" s="1"/>
  <c r="F15" s="1"/>
  <c r="E38"/>
  <c r="D38"/>
  <c r="F37"/>
  <c r="E37"/>
  <c r="D37"/>
  <c r="F36"/>
  <c r="E36"/>
  <c r="D36"/>
  <c r="F35"/>
  <c r="E35"/>
  <c r="D35"/>
  <c r="E31"/>
  <c r="F30"/>
  <c r="E30"/>
  <c r="D30"/>
  <c r="F25"/>
  <c r="F17" s="1"/>
  <c r="E25"/>
  <c r="D25"/>
  <c r="F24"/>
  <c r="E24"/>
  <c r="D24"/>
  <c r="F22"/>
  <c r="E22"/>
  <c r="D22"/>
  <c r="F20"/>
  <c r="D20"/>
  <c r="R17"/>
  <c r="Q17"/>
  <c r="Q15" s="1"/>
  <c r="P17"/>
  <c r="O17"/>
  <c r="N17"/>
  <c r="M17"/>
  <c r="M15" s="1"/>
  <c r="M14" s="1"/>
  <c r="L17"/>
  <c r="I17"/>
  <c r="I15" s="1"/>
  <c r="H17"/>
  <c r="G17"/>
  <c r="E17"/>
  <c r="R16"/>
  <c r="Q16"/>
  <c r="P16"/>
  <c r="P15" s="1"/>
  <c r="O16"/>
  <c r="N16"/>
  <c r="M16"/>
  <c r="L16"/>
  <c r="L15" s="1"/>
  <c r="I16"/>
  <c r="H16"/>
  <c r="E16" s="1"/>
  <c r="E15" s="1"/>
  <c r="G16"/>
  <c r="R15"/>
  <c r="O15"/>
  <c r="N15"/>
  <c r="G15"/>
  <c r="F20" i="4"/>
  <c r="E20"/>
  <c r="D20"/>
  <c r="F19"/>
  <c r="F18"/>
  <c r="F17"/>
  <c r="F16"/>
  <c r="F15"/>
  <c r="J16" i="7"/>
  <c r="J15" s="1"/>
  <c r="J14" s="1"/>
  <c r="F38"/>
  <c r="E38"/>
  <c r="D38"/>
  <c r="F37"/>
  <c r="E37"/>
  <c r="D37"/>
  <c r="F36"/>
  <c r="E36"/>
  <c r="D36"/>
  <c r="F35"/>
  <c r="E35"/>
  <c r="D35"/>
  <c r="E31"/>
  <c r="F30"/>
  <c r="F16" s="1"/>
  <c r="E30"/>
  <c r="D30"/>
  <c r="F25"/>
  <c r="E25"/>
  <c r="D25"/>
  <c r="F24"/>
  <c r="E24"/>
  <c r="D24"/>
  <c r="F22"/>
  <c r="E22"/>
  <c r="D22"/>
  <c r="F20"/>
  <c r="F17" s="1"/>
  <c r="D20"/>
  <c r="R17"/>
  <c r="Q17"/>
  <c r="Q15" s="1"/>
  <c r="P17"/>
  <c r="O17"/>
  <c r="N17"/>
  <c r="M17"/>
  <c r="M15" s="1"/>
  <c r="M14" s="1"/>
  <c r="L17"/>
  <c r="K17"/>
  <c r="J17"/>
  <c r="I17"/>
  <c r="I15" s="1"/>
  <c r="H17"/>
  <c r="G17"/>
  <c r="E17"/>
  <c r="R16"/>
  <c r="Q16"/>
  <c r="P16"/>
  <c r="P15" s="1"/>
  <c r="O16"/>
  <c r="N16"/>
  <c r="M16"/>
  <c r="L16"/>
  <c r="L15" s="1"/>
  <c r="K16"/>
  <c r="I16"/>
  <c r="H16"/>
  <c r="E16" s="1"/>
  <c r="E15" s="1"/>
  <c r="G16"/>
  <c r="R15"/>
  <c r="O15"/>
  <c r="N15"/>
  <c r="K15"/>
  <c r="G15"/>
  <c r="S30" i="6"/>
  <c r="S36"/>
  <c r="F8" i="4"/>
  <c r="E8"/>
  <c r="M14" i="6"/>
  <c r="E16"/>
  <c r="P14"/>
  <c r="R15"/>
  <c r="Q15"/>
  <c r="P15"/>
  <c r="O15"/>
  <c r="N15"/>
  <c r="M15"/>
  <c r="L15"/>
  <c r="K15"/>
  <c r="I15"/>
  <c r="H15"/>
  <c r="F15"/>
  <c r="E15"/>
  <c r="R16"/>
  <c r="Q16"/>
  <c r="P16"/>
  <c r="O16"/>
  <c r="N16"/>
  <c r="M16"/>
  <c r="L16"/>
  <c r="K16"/>
  <c r="J16"/>
  <c r="I16"/>
  <c r="H16"/>
  <c r="G16"/>
  <c r="F16"/>
  <c r="R17"/>
  <c r="Q17"/>
  <c r="P17"/>
  <c r="O17"/>
  <c r="N17"/>
  <c r="M17"/>
  <c r="L17"/>
  <c r="K17"/>
  <c r="J17"/>
  <c r="I17"/>
  <c r="H17"/>
  <c r="G17"/>
  <c r="F17"/>
  <c r="E17"/>
  <c r="D8" i="4"/>
  <c r="C8" s="1"/>
  <c r="C7"/>
  <c r="C6"/>
  <c r="E15" i="2"/>
  <c r="E12"/>
  <c r="C12" s="1"/>
  <c r="C29"/>
  <c r="E25"/>
  <c r="C25" s="1"/>
  <c r="D15"/>
  <c r="C17"/>
  <c r="C18"/>
  <c r="C24"/>
  <c r="C28"/>
  <c r="C27"/>
  <c r="C5" i="4"/>
  <c r="C4"/>
  <c r="G10" i="2"/>
  <c r="F10"/>
  <c r="D10"/>
  <c r="C14"/>
  <c r="I8" i="4"/>
  <c r="I6"/>
  <c r="I4"/>
  <c r="L10"/>
  <c r="K10"/>
  <c r="J10"/>
  <c r="F36" i="6"/>
  <c r="M15" i="9" l="1"/>
  <c r="M14" s="1"/>
  <c r="Q15"/>
  <c r="L15"/>
  <c r="P15"/>
  <c r="E17"/>
  <c r="E15" s="1"/>
  <c r="J15"/>
  <c r="F15"/>
  <c r="P14"/>
  <c r="D17"/>
  <c r="H15"/>
  <c r="G14" s="1"/>
  <c r="C28" i="4"/>
  <c r="K15" i="8"/>
  <c r="J15"/>
  <c r="P14"/>
  <c r="D17"/>
  <c r="D15" s="1"/>
  <c r="H15"/>
  <c r="G14" s="1"/>
  <c r="D16" i="7"/>
  <c r="F15"/>
  <c r="P14"/>
  <c r="D17"/>
  <c r="H15"/>
  <c r="G14" s="1"/>
  <c r="D14" s="1"/>
  <c r="G15" i="6"/>
  <c r="G14" s="1"/>
  <c r="D16"/>
  <c r="D17"/>
  <c r="J15"/>
  <c r="J14" s="1"/>
  <c r="E10" i="2"/>
  <c r="C10"/>
  <c r="C13"/>
  <c r="C15"/>
  <c r="I10" i="4"/>
  <c r="J14" i="9" l="1"/>
  <c r="D14" s="1"/>
  <c r="D15"/>
  <c r="J14" i="8"/>
  <c r="D14" s="1"/>
  <c r="D15" i="7"/>
  <c r="D15" i="6"/>
  <c r="D14"/>
  <c r="E31"/>
  <c r="F38"/>
  <c r="E38"/>
  <c r="D38"/>
  <c r="F37"/>
  <c r="E37"/>
  <c r="D37"/>
  <c r="E36"/>
  <c r="D36"/>
  <c r="F35"/>
  <c r="E35"/>
  <c r="D35"/>
  <c r="F30"/>
  <c r="E30"/>
  <c r="D30"/>
  <c r="F25"/>
  <c r="E25"/>
  <c r="D25"/>
  <c r="F24"/>
  <c r="E24"/>
  <c r="D24"/>
  <c r="F22"/>
  <c r="E22"/>
  <c r="D22"/>
  <c r="F20"/>
  <c r="D20"/>
  <c r="D19" i="1"/>
  <c r="F35"/>
  <c r="T17"/>
  <c r="E36"/>
  <c r="E37"/>
  <c r="E35"/>
  <c r="E32"/>
  <c r="E27"/>
  <c r="E24"/>
  <c r="O19"/>
  <c r="O18"/>
  <c r="E18"/>
  <c r="D18"/>
  <c r="K18"/>
  <c r="J18"/>
  <c r="J17" s="1"/>
  <c r="N17"/>
  <c r="M17"/>
  <c r="L17"/>
  <c r="K17"/>
  <c r="I17"/>
  <c r="H17"/>
  <c r="G17"/>
  <c r="F17"/>
  <c r="D17"/>
  <c r="O17"/>
  <c r="M18"/>
  <c r="F22"/>
  <c r="L19"/>
  <c r="H18"/>
  <c r="N18"/>
  <c r="G18"/>
  <c r="F36"/>
  <c r="D22"/>
  <c r="N19"/>
  <c r="M19"/>
  <c r="I19"/>
  <c r="H19"/>
  <c r="G19"/>
  <c r="K19"/>
  <c r="J19"/>
  <c r="F38"/>
  <c r="E38"/>
  <c r="D38"/>
  <c r="F37"/>
  <c r="D37"/>
  <c r="D35"/>
  <c r="D36"/>
  <c r="F32"/>
  <c r="D32"/>
  <c r="F27"/>
  <c r="D27"/>
  <c r="F26"/>
  <c r="E26"/>
  <c r="D26"/>
  <c r="F24"/>
  <c r="D24"/>
  <c r="E22"/>
  <c r="F19" l="1"/>
  <c r="E19"/>
  <c r="E17" s="1"/>
  <c r="M16" l="1"/>
  <c r="J16"/>
  <c r="G16"/>
  <c r="D16" l="1"/>
</calcChain>
</file>

<file path=xl/sharedStrings.xml><?xml version="1.0" encoding="utf-8"?>
<sst xmlns="http://schemas.openxmlformats.org/spreadsheetml/2006/main" count="559" uniqueCount="161">
  <si>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</si>
  <si>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</si>
  <si>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</si>
  <si>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</si>
  <si>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</si>
  <si>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</si>
  <si>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</si>
  <si>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</si>
  <si>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</si>
  <si>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</si>
  <si>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</si>
  <si>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</si>
  <si>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</si>
  <si>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</si>
  <si>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</si>
  <si>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</si>
  <si>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</si>
  <si>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</si>
  <si>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</si>
  <si>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</si>
  <si>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</si>
  <si>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</si>
  <si>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</si>
  <si>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</si>
  <si>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</si>
  <si>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</si>
  <si>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</si>
  <si>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</si>
  <si>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</si>
  <si>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</si>
  <si>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</si>
  <si>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</si>
  <si>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</si>
  <si>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</si>
  <si>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</si>
  <si>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</si>
  <si>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</si>
  <si>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</si>
  <si>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</si>
  <si>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</si>
  <si>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</si>
  <si>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</si>
  <si>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</si>
  <si>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</si>
  <si>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</si>
  <si>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</si>
  <si>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</si>
  <si>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</si>
  <si>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</si>
  <si>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</si>
  <si>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</si>
  <si>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</si>
  <si>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</si>
  <si>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</si>
  <si>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</si>
  <si>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</si>
  <si>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</si>
  <si>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</si>
  <si>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</si>
  <si>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</si>
  <si>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</si>
  <si>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</si>
  <si>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</si>
  <si>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</si>
  <si>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</si>
  <si>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</si>
  <si>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2018 год</t>
  </si>
  <si>
    <t>2019 год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</si>
  <si>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</si>
  <si>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</si>
  <si>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</si>
  <si>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</si>
  <si>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</si>
  <si>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</si>
  <si>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</si>
  <si>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</si>
  <si>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</si>
  <si>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</si>
  <si>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</si>
  <si>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</si>
  <si>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</si>
  <si>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</si>
  <si>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</si>
  <si>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</si>
  <si>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</si>
  <si>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</si>
  <si>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</si>
  <si>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</si>
  <si>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</si>
  <si>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</si>
  <si>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</si>
  <si>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</si>
  <si>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</si>
  <si>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</si>
  <si>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</si>
  <si>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</si>
  <si>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</si>
  <si>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</si>
  <si>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</si>
  <si>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</si>
  <si>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</si>
  <si>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</si>
  <si>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</si>
  <si>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Численность детей и подростков, систематически занимающихся физической культурой и спортом в спортивных учреждениях (ДЮСШ)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</si>
  <si>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</si>
  <si>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</si>
  <si>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</si>
  <si>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</si>
  <si>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</si>
  <si>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</si>
  <si>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</si>
  <si>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</si>
  <si>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</si>
  <si>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</si>
  <si>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</si>
  <si>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</si>
  <si>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</si>
  <si>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</si>
  <si>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</si>
  <si>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</si>
  <si>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</si>
  <si>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</si>
  <si>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</si>
  <si>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</si>
  <si>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</si>
  <si>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</si>
  <si>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</si>
  <si>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</si>
  <si>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</si>
  <si>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</si>
  <si>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</si>
  <si>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</si>
  <si>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</si>
  <si>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к муниципальной программе "Развитие  физической культуры и спорта в Пожарском муниципальном районе  на 2018 - 2021 годы", утверждённой постановлением администрации Пожарского муниципального района Приморского края</t>
  </si>
  <si>
    <t>2021 год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</si>
  <si>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в Пожарском муниципальном районе на 2018-2021 годы» и план их реализации</t>
  </si>
  <si>
    <t xml:space="preserve">Строительство крытой спортивной площадки(Атлетический павильон) для гимнастических упражнений в Соболинском сельском поселении Пожарского  муниципального района </t>
  </si>
  <si>
    <t xml:space="preserve">к муниципальной программе «Развитие физической культуры и спорта в Пожарском муниципальном районе на 2018-2021 годы», утвержденной постановлением администрации Пожарского муниципального района Приморского края </t>
  </si>
  <si>
    <t>2021 г.</t>
  </si>
  <si>
    <t xml:space="preserve">Строительство хоккейной коробки в Пожарском  сельском поселении 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</si>
  <si>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</si>
  <si>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</si>
  <si>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</si>
  <si>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муниципальной программы «Развитие физической культуры и спорта  в Пожарском муниципальном районе на 2018-2021 годы»</t>
  </si>
  <si>
    <t xml:space="preserve">к муниципальной программе «Развитие физической культуры и спорта в Пожарском муниципальном районе на 2018-2021 годы», утвержденной  постановлением администрации Пожарского муниципального района Приморского края </t>
  </si>
  <si>
    <t>от "____" ___________ 20___ года № ________</t>
  </si>
  <si>
    <t>от «___» ____________ 20_____ года № 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</si>
  <si>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</si>
  <si>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r>
      <t>от "</t>
    </r>
    <r>
      <rPr>
        <u/>
        <sz val="12"/>
        <color theme="1"/>
        <rFont val="Times New Roman"/>
        <family val="1"/>
        <charset val="204"/>
      </rPr>
      <t xml:space="preserve"> 12 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марта</t>
    </r>
    <r>
      <rPr>
        <sz val="12"/>
        <color theme="1"/>
        <rFont val="Times New Roman"/>
        <family val="1"/>
        <charset val="204"/>
      </rPr>
      <t xml:space="preserve"> 2019 года № </t>
    </r>
    <r>
      <rPr>
        <u/>
        <sz val="12"/>
        <color theme="1"/>
        <rFont val="Times New Roman"/>
        <family val="1"/>
        <charset val="204"/>
      </rPr>
      <t>94-па</t>
    </r>
  </si>
  <si>
    <t>Соболинка</t>
  </si>
  <si>
    <t>Ледозаливочкая техника</t>
  </si>
  <si>
    <t>Площадка ГТО</t>
  </si>
  <si>
    <t>Инвентарь</t>
  </si>
  <si>
    <t>Хоккейная коробка</t>
  </si>
  <si>
    <t>Итого</t>
  </si>
  <si>
    <r>
      <t>от "</t>
    </r>
    <r>
      <rPr>
        <u/>
        <sz val="12"/>
        <color theme="1"/>
        <rFont val="Times New Roman"/>
        <family val="1"/>
        <charset val="204"/>
      </rPr>
      <t>____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_________</t>
    </r>
    <r>
      <rPr>
        <sz val="12"/>
        <color theme="1"/>
        <rFont val="Times New Roman"/>
        <family val="1"/>
        <charset val="204"/>
      </rPr>
      <t xml:space="preserve"> 2019 года №______</t>
    </r>
  </si>
  <si>
    <r>
      <t>от "</t>
    </r>
    <r>
      <rPr>
        <u/>
        <sz val="12"/>
        <color theme="1"/>
        <rFont val="Times New Roman"/>
        <family val="1"/>
        <charset val="204"/>
      </rPr>
      <t>29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sz val="12"/>
        <color theme="1"/>
        <rFont val="Times New Roman"/>
        <family val="1"/>
        <charset val="204"/>
      </rPr>
      <t>2019 года №</t>
    </r>
    <r>
      <rPr>
        <u/>
        <sz val="12"/>
        <color theme="1"/>
        <rFont val="Times New Roman"/>
        <family val="1"/>
        <charset val="204"/>
      </rPr>
      <t xml:space="preserve"> 320-па </t>
    </r>
  </si>
  <si>
    <t>Приобретение спортивного инвентаря и спортивного оборудования (Площадка для сдачи норм ГТО)</t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</si>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</sst>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0"/>
  </numFmts>
  <fonts count="24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7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4" xfId="0" applyFont="1" applyBorder="1" applyAlignment="1">
      <alignment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justify" vertical="top" wrapText="1"/>
    </xf>
    <xf numFmtId="0" fontId="17" fillId="0" borderId="4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17" fillId="0" borderId="5" xfId="0" applyFont="1" applyBorder="1" applyAlignment="1">
      <alignment horizontal="justify" vertical="top" wrapText="1"/>
    </xf>
    <xf numFmtId="0" fontId="7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6" fillId="0" borderId="1" xfId="0" applyFont="1" applyBorder="1" applyAlignment="1">
      <alignment horizontal="justify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/>
    <xf numFmtId="0" fontId="6" fillId="0" borderId="0" xfId="0" applyFont="1" applyAlignment="1">
      <alignment horizontal="left" indent="15"/>
    </xf>
    <xf numFmtId="0" fontId="18" fillId="0" borderId="0" xfId="0" applyFont="1"/>
    <xf numFmtId="0" fontId="6" fillId="0" borderId="0" xfId="0" applyFont="1"/>
    <xf numFmtId="0" fontId="6" fillId="0" borderId="0" xfId="0" applyFont="1" applyAlignme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9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9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/>
    <xf numFmtId="2" fontId="9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 applyAlignment="1"/>
    <xf numFmtId="2" fontId="16" fillId="2" borderId="1" xfId="0" applyNumberFormat="1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21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9" fillId="2" borderId="0" xfId="0" applyFont="1" applyFill="1" applyAlignment="1"/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1" fillId="0" borderId="0" xfId="0" applyNumberFormat="1" applyFont="1"/>
    <xf numFmtId="0" fontId="21" fillId="0" borderId="0" xfId="0" applyFont="1"/>
    <xf numFmtId="0" fontId="21" fillId="0" borderId="0" xfId="0" applyFont="1" applyFill="1"/>
    <xf numFmtId="0" fontId="21" fillId="0" borderId="0" xfId="0" applyFont="1" applyFill="1" applyBorder="1"/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1" xfId="0" applyNumberFormat="1" applyFont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Alignment="1"/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23" fillId="0" borderId="1" xfId="0" applyFont="1" applyBorder="1"/>
    <xf numFmtId="0" fontId="5" fillId="3" borderId="0" xfId="0" applyFont="1" applyFill="1" applyBorder="1" applyAlignment="1"/>
    <xf numFmtId="0" fontId="16" fillId="3" borderId="0" xfId="0" applyFont="1" applyFill="1"/>
    <xf numFmtId="0" fontId="2" fillId="3" borderId="1" xfId="0" applyFont="1" applyFill="1" applyBorder="1" applyAlignment="1">
      <alignment horizontal="center" textRotation="90" wrapText="1"/>
    </xf>
    <xf numFmtId="0" fontId="2" fillId="3" borderId="4" xfId="0" applyFont="1" applyFill="1" applyBorder="1" applyAlignment="1">
      <alignment horizontal="center" vertical="top" wrapText="1"/>
    </xf>
    <xf numFmtId="2" fontId="2" fillId="3" borderId="3" xfId="0" applyNumberFormat="1" applyFont="1" applyFill="1" applyBorder="1" applyAlignment="1">
      <alignment horizontal="center" vertical="top" wrapText="1"/>
    </xf>
    <xf numFmtId="2" fontId="5" fillId="3" borderId="1" xfId="0" applyNumberFormat="1" applyFont="1" applyFill="1" applyBorder="1" applyAlignment="1">
      <alignment horizontal="center" vertical="top" wrapText="1"/>
    </xf>
    <xf numFmtId="2" fontId="5" fillId="3" borderId="4" xfId="0" applyNumberFormat="1" applyFont="1" applyFill="1" applyBorder="1" applyAlignment="1">
      <alignment horizontal="center" vertical="top" wrapText="1"/>
    </xf>
    <xf numFmtId="2" fontId="5" fillId="3" borderId="3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2" fontId="16" fillId="3" borderId="1" xfId="0" applyNumberFormat="1" applyFont="1" applyFill="1" applyBorder="1" applyAlignment="1">
      <alignment horizontal="center" vertical="top"/>
    </xf>
    <xf numFmtId="0" fontId="0" fillId="3" borderId="0" xfId="0" applyFill="1"/>
    <xf numFmtId="0" fontId="23" fillId="0" borderId="0" xfId="0" applyFont="1" applyBorder="1"/>
    <xf numFmtId="0" fontId="0" fillId="0" borderId="6" xfId="0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0" fontId="2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4" fontId="0" fillId="0" borderId="0" xfId="0" applyNumberFormat="1"/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textRotation="90" wrapText="1"/>
    </xf>
    <xf numFmtId="166" fontId="5" fillId="0" borderId="1" xfId="0" applyNumberFormat="1" applyFont="1" applyFill="1" applyBorder="1" applyAlignment="1">
      <alignment horizontal="center" vertical="top" wrapText="1"/>
    </xf>
    <xf numFmtId="165" fontId="16" fillId="0" borderId="1" xfId="0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16" fillId="0" borderId="0" xfId="0" applyFont="1" applyFill="1" applyAlignment="1">
      <alignment wrapText="1"/>
    </xf>
    <xf numFmtId="0" fontId="16" fillId="0" borderId="1" xfId="0" applyFont="1" applyFill="1" applyBorder="1" applyAlignment="1">
      <alignment horizontal="center" vertical="top" wrapText="1"/>
    </xf>
    <xf numFmtId="2" fontId="16" fillId="0" borderId="1" xfId="0" applyNumberFormat="1" applyFont="1" applyFill="1" applyBorder="1" applyAlignment="1">
      <alignment horizontal="center" vertical="top"/>
    </xf>
    <xf numFmtId="0" fontId="5" fillId="0" borderId="1" xfId="0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/>
    </xf>
    <xf numFmtId="166" fontId="16" fillId="0" borderId="0" xfId="0" applyNumberFormat="1" applyFont="1"/>
    <xf numFmtId="166" fontId="21" fillId="0" borderId="0" xfId="0" applyNumberFormat="1" applyFont="1"/>
    <xf numFmtId="166" fontId="21" fillId="0" borderId="0" xfId="0" applyNumberFormat="1" applyFont="1" applyFill="1"/>
    <xf numFmtId="166" fontId="5" fillId="2" borderId="0" xfId="0" applyNumberFormat="1" applyFont="1" applyFill="1" applyBorder="1" applyAlignment="1"/>
    <xf numFmtId="166" fontId="5" fillId="2" borderId="1" xfId="0" applyNumberFormat="1" applyFont="1" applyFill="1" applyBorder="1" applyAlignment="1">
      <alignment horizontal="center" vertical="top" wrapText="1"/>
    </xf>
    <xf numFmtId="166" fontId="5" fillId="2" borderId="4" xfId="0" applyNumberFormat="1" applyFont="1" applyFill="1" applyBorder="1" applyAlignment="1">
      <alignment horizontal="center" vertical="top" wrapText="1"/>
    </xf>
    <xf numFmtId="165" fontId="5" fillId="2" borderId="3" xfId="0" applyNumberFormat="1" applyFont="1" applyFill="1" applyBorder="1" applyAlignment="1">
      <alignment horizontal="center" vertical="top" wrapText="1"/>
    </xf>
    <xf numFmtId="166" fontId="5" fillId="2" borderId="3" xfId="0" applyNumberFormat="1" applyFont="1" applyFill="1" applyBorder="1" applyAlignment="1">
      <alignment horizontal="center" vertical="top" wrapText="1"/>
    </xf>
    <xf numFmtId="166" fontId="16" fillId="2" borderId="1" xfId="0" applyNumberFormat="1" applyFont="1" applyFill="1" applyBorder="1" applyAlignment="1">
      <alignment horizontal="center" vertical="top"/>
    </xf>
    <xf numFmtId="165" fontId="16" fillId="2" borderId="1" xfId="0" applyNumberFormat="1" applyFont="1" applyFill="1" applyBorder="1" applyAlignment="1">
      <alignment horizontal="center" vertical="top"/>
    </xf>
    <xf numFmtId="165" fontId="5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14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19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21" fillId="0" borderId="0" xfId="0" applyFont="1" applyAlignment="1">
      <alignment horizontal="center" wrapText="1"/>
    </xf>
    <xf numFmtId="0" fontId="2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horizontal="center" vertical="top" wrapText="1"/>
    </xf>
    <xf numFmtId="2" fontId="2" fillId="2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>
      <c r="A1" s="1"/>
      <c r="B1" s="2"/>
      <c r="C1" s="2"/>
      <c r="D1" s="28"/>
      <c r="F1" s="36"/>
      <c r="H1" s="336" t="s">
        <v>0</v>
      </c>
      <c r="I1" s="336"/>
      <c r="J1" s="336"/>
      <c r="K1" s="336"/>
      <c r="L1" s="336"/>
      <c r="M1" s="336"/>
      <c r="N1" s="336"/>
      <c r="O1" s="336"/>
    </row>
    <row r="2" spans="1:15" ht="9" customHeight="1">
      <c r="A2" s="1"/>
      <c r="B2" s="2"/>
      <c r="C2" s="2"/>
      <c r="D2" s="28"/>
      <c r="F2" s="36"/>
      <c r="H2" s="86"/>
      <c r="I2" s="86"/>
      <c r="J2" s="86"/>
      <c r="K2" s="86"/>
      <c r="L2" s="86"/>
      <c r="M2" s="86"/>
      <c r="N2" s="86"/>
      <c r="O2" s="86"/>
    </row>
    <row r="3" spans="1:15" ht="15.75" customHeight="1">
      <c r="A3" s="3"/>
      <c r="H3" s="335" t="s">
        <v>1</v>
      </c>
      <c r="I3" s="335"/>
      <c r="J3" s="335"/>
      <c r="K3" s="335"/>
      <c r="L3" s="335"/>
      <c r="M3" s="335"/>
      <c r="N3" s="335"/>
      <c r="O3" s="335"/>
    </row>
    <row r="4" spans="1:15" ht="16.5" customHeight="1">
      <c r="A4" s="3"/>
      <c r="H4" s="335" t="s">
        <v>2</v>
      </c>
      <c r="I4" s="335"/>
      <c r="J4" s="335"/>
      <c r="K4" s="335"/>
      <c r="L4" s="335"/>
      <c r="M4" s="335"/>
      <c r="N4" s="335"/>
      <c r="O4" s="335"/>
    </row>
    <row r="5" spans="1:15" ht="15.75" customHeight="1">
      <c r="A5" s="3"/>
      <c r="H5" s="335" t="s">
        <v>49</v>
      </c>
      <c r="I5" s="335"/>
      <c r="J5" s="335"/>
      <c r="K5" s="335"/>
      <c r="L5" s="335"/>
      <c r="M5" s="335"/>
      <c r="N5" s="335"/>
      <c r="O5" s="335"/>
    </row>
    <row r="6" spans="1:15" ht="16.5" customHeight="1">
      <c r="A6" s="3"/>
      <c r="H6" s="335" t="s">
        <v>3</v>
      </c>
      <c r="I6" s="335"/>
      <c r="J6" s="335"/>
      <c r="K6" s="335"/>
      <c r="L6" s="335"/>
      <c r="M6" s="335"/>
      <c r="N6" s="335"/>
      <c r="O6" s="335"/>
    </row>
    <row r="7" spans="1:15" ht="17.25" customHeight="1">
      <c r="A7" s="3"/>
      <c r="H7" s="335" t="s">
        <v>4</v>
      </c>
      <c r="I7" s="335"/>
      <c r="J7" s="335"/>
      <c r="K7" s="335"/>
      <c r="L7" s="335"/>
      <c r="M7" s="335"/>
      <c r="N7" s="335"/>
      <c r="O7" s="335"/>
    </row>
    <row r="8" spans="1:15" ht="19.5" customHeight="1">
      <c r="A8" s="3"/>
      <c r="H8" s="335" t="s">
        <v>5</v>
      </c>
      <c r="I8" s="335"/>
      <c r="J8" s="335"/>
      <c r="K8" s="335"/>
      <c r="L8" s="335"/>
      <c r="M8" s="335"/>
      <c r="N8" s="335"/>
      <c r="O8" s="335"/>
    </row>
    <row r="9" spans="1:15" ht="18" customHeight="1">
      <c r="A9" s="3"/>
      <c r="H9" s="49"/>
      <c r="I9" s="50"/>
      <c r="J9" s="50"/>
      <c r="K9" s="50"/>
      <c r="L9" s="50"/>
      <c r="M9" s="51"/>
      <c r="N9" s="51"/>
    </row>
    <row r="10" spans="1:15" s="59" customFormat="1" ht="18" customHeight="1">
      <c r="A10" s="58"/>
      <c r="D10" s="60"/>
      <c r="E10" s="60"/>
      <c r="F10" s="60" t="s">
        <v>86</v>
      </c>
      <c r="G10" s="60"/>
      <c r="H10" s="61"/>
      <c r="I10" s="60"/>
      <c r="J10" s="60"/>
      <c r="K10" s="60"/>
      <c r="L10" s="60"/>
      <c r="M10" s="62"/>
      <c r="N10" s="62"/>
      <c r="O10" s="60"/>
    </row>
    <row r="11" spans="1:15" s="59" customFormat="1" ht="49.5" customHeight="1">
      <c r="A11" s="58"/>
      <c r="B11" s="321" t="s">
        <v>110</v>
      </c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1"/>
    </row>
    <row r="12" spans="1:15" ht="9.75" customHeight="1">
      <c r="A12" s="4" t="s">
        <v>6</v>
      </c>
    </row>
    <row r="13" spans="1:15" ht="15" customHeight="1">
      <c r="A13" s="326" t="s">
        <v>48</v>
      </c>
      <c r="B13" s="322" t="s">
        <v>7</v>
      </c>
      <c r="C13" s="324" t="s">
        <v>8</v>
      </c>
      <c r="D13" s="315" t="s">
        <v>9</v>
      </c>
      <c r="E13" s="316"/>
      <c r="F13" s="37"/>
      <c r="G13" s="317">
        <v>2018</v>
      </c>
      <c r="H13" s="318"/>
      <c r="I13" s="38"/>
      <c r="J13" s="318">
        <v>2019</v>
      </c>
      <c r="K13" s="318"/>
      <c r="L13" s="38"/>
      <c r="M13" s="332">
        <v>2020</v>
      </c>
      <c r="N13" s="332"/>
      <c r="O13" s="332"/>
    </row>
    <row r="14" spans="1:15" ht="144" customHeight="1">
      <c r="A14" s="327"/>
      <c r="B14" s="323"/>
      <c r="C14" s="325"/>
      <c r="D14" s="39" t="s">
        <v>115</v>
      </c>
      <c r="E14" s="40" t="s">
        <v>118</v>
      </c>
      <c r="F14" s="39" t="s">
        <v>119</v>
      </c>
      <c r="G14" s="41" t="s">
        <v>115</v>
      </c>
      <c r="H14" s="40" t="s">
        <v>118</v>
      </c>
      <c r="I14" s="41" t="s">
        <v>116</v>
      </c>
      <c r="J14" s="41" t="s">
        <v>115</v>
      </c>
      <c r="K14" s="41" t="s">
        <v>118</v>
      </c>
      <c r="L14" s="41" t="s">
        <v>119</v>
      </c>
      <c r="M14" s="41" t="s">
        <v>117</v>
      </c>
      <c r="N14" s="41" t="s">
        <v>118</v>
      </c>
      <c r="O14" s="41" t="s">
        <v>119</v>
      </c>
    </row>
    <row r="15" spans="1:15" ht="15.75" customHeight="1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>
      <c r="A16" s="333" t="s">
        <v>10</v>
      </c>
      <c r="B16" s="333"/>
      <c r="C16" s="334"/>
      <c r="D16" s="319">
        <f>G16+J16+M16</f>
        <v>26129.97</v>
      </c>
      <c r="E16" s="320"/>
      <c r="F16" s="98"/>
      <c r="G16" s="311">
        <f>G17+H17+I17</f>
        <v>4187.25</v>
      </c>
      <c r="H16" s="312"/>
      <c r="I16" s="53"/>
      <c r="J16" s="311">
        <f>J17+K17+L17</f>
        <v>17045.71</v>
      </c>
      <c r="K16" s="312"/>
      <c r="L16" s="54"/>
      <c r="M16" s="313">
        <f>M17+N17+O17</f>
        <v>4897.01</v>
      </c>
      <c r="N16" s="314"/>
      <c r="O16" s="314"/>
    </row>
    <row r="17" spans="1:20" ht="15.75">
      <c r="A17" s="331" t="s">
        <v>11</v>
      </c>
      <c r="B17" s="331"/>
      <c r="C17" s="331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>
      <c r="A18" s="88" t="s">
        <v>114</v>
      </c>
      <c r="B18" s="309" t="s">
        <v>12</v>
      </c>
      <c r="C18" s="33" t="s">
        <v>13</v>
      </c>
      <c r="D18" s="94">
        <f>G18+J18+M18</f>
        <v>7005.98</v>
      </c>
      <c r="E18" s="94">
        <f>H18+K18+N18</f>
        <v>6000</v>
      </c>
      <c r="F18" s="94">
        <v>0</v>
      </c>
      <c r="G18" s="94">
        <f>G24+G36+G37+G38</f>
        <v>491</v>
      </c>
      <c r="H18" s="94">
        <f t="shared" ref="H18" si="1">H24+H36+H37+H38</f>
        <v>0</v>
      </c>
      <c r="I18" s="94">
        <v>0</v>
      </c>
      <c r="J18" s="94">
        <f>J24+J32+J37+J38</f>
        <v>6297.4</v>
      </c>
      <c r="K18" s="94">
        <f>K24+K32+K37+K38</f>
        <v>6000</v>
      </c>
      <c r="L18" s="94">
        <v>0</v>
      </c>
      <c r="M18" s="94">
        <f>M24+M36+M37+M38+M32</f>
        <v>217.58</v>
      </c>
      <c r="N18" s="94">
        <f t="shared" ref="N18" si="2">N24+N36+N37+N38</f>
        <v>0</v>
      </c>
      <c r="O18" s="94">
        <f>O29+O32</f>
        <v>0</v>
      </c>
    </row>
    <row r="19" spans="1:20" ht="31.5" customHeight="1">
      <c r="A19" s="89"/>
      <c r="B19" s="310"/>
      <c r="C19" s="33" t="s">
        <v>14</v>
      </c>
      <c r="D19" s="94">
        <f>D22+D26+D27+D35+D36</f>
        <v>10257.839999999998</v>
      </c>
      <c r="E19" s="94">
        <f>E26+E27+E35</f>
        <v>0</v>
      </c>
      <c r="F19" s="94">
        <f>O19+L19+I19</f>
        <v>2866.1499999999996</v>
      </c>
      <c r="G19" s="94">
        <f>G22+G26+G27+G35</f>
        <v>3212.0499999999997</v>
      </c>
      <c r="H19" s="94">
        <f>H22+H26+H27+H35</f>
        <v>0</v>
      </c>
      <c r="I19" s="94">
        <f>I22+I26+I27+I35</f>
        <v>484.2</v>
      </c>
      <c r="J19" s="94">
        <f>J22+J26+J27+J35</f>
        <v>3567.0099999999998</v>
      </c>
      <c r="K19" s="94">
        <f t="shared" ref="K19:N19" si="3">K22+K26+K27+K35</f>
        <v>0</v>
      </c>
      <c r="L19" s="94">
        <f>L22+L35+L36</f>
        <v>1181.3</v>
      </c>
      <c r="M19" s="94">
        <f>M22+M26+M27+M35</f>
        <v>3478.7799999999997</v>
      </c>
      <c r="N19" s="94">
        <f t="shared" si="3"/>
        <v>0</v>
      </c>
      <c r="O19" s="94">
        <f>O22+O24+O26+O27+O29+O32+O33+O35+O37+O38</f>
        <v>1200.6500000000001</v>
      </c>
      <c r="Q19" s="35"/>
    </row>
    <row r="20" spans="1:20" ht="15.75">
      <c r="A20" s="330" t="s">
        <v>15</v>
      </c>
      <c r="B20" s="330"/>
      <c r="C20" s="330"/>
      <c r="D20" s="330"/>
      <c r="E20" s="330"/>
      <c r="F20" s="330"/>
      <c r="G20" s="330"/>
      <c r="H20" s="330"/>
      <c r="I20" s="330"/>
      <c r="J20" s="330"/>
      <c r="K20" s="330"/>
      <c r="L20" s="330"/>
      <c r="M20" s="330"/>
      <c r="N20" s="330"/>
      <c r="O20" s="330"/>
    </row>
    <row r="21" spans="1:20" ht="15.75">
      <c r="A21" s="328" t="s">
        <v>16</v>
      </c>
      <c r="B21" s="328"/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R21" s="35"/>
    </row>
    <row r="22" spans="1:20" ht="95.25" customHeight="1">
      <c r="A22" s="8" t="s">
        <v>17</v>
      </c>
      <c r="B22" s="9" t="s">
        <v>18</v>
      </c>
      <c r="C22" s="92" t="s">
        <v>112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85">
        <v>0</v>
      </c>
      <c r="O22" s="85">
        <v>553.9</v>
      </c>
      <c r="P22" s="35"/>
      <c r="R22" s="35"/>
      <c r="S22" s="35"/>
    </row>
    <row r="23" spans="1:20" ht="15.75">
      <c r="A23" s="328" t="s">
        <v>19</v>
      </c>
      <c r="B23" s="328"/>
      <c r="C23" s="328"/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</row>
    <row r="24" spans="1:20" ht="175.5" customHeight="1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85">
        <v>0</v>
      </c>
      <c r="N24" s="34">
        <v>0</v>
      </c>
      <c r="O24" s="34">
        <v>0</v>
      </c>
    </row>
    <row r="25" spans="1:20" ht="15.75">
      <c r="A25" s="328" t="s">
        <v>23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</row>
    <row r="26" spans="1:20" ht="32.25" customHeight="1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85">
        <v>15.75</v>
      </c>
      <c r="N27" s="34">
        <v>0</v>
      </c>
      <c r="O27" s="34">
        <v>0</v>
      </c>
    </row>
    <row r="28" spans="1:20" ht="15.75">
      <c r="A28" s="328" t="s">
        <v>29</v>
      </c>
      <c r="B28" s="328"/>
      <c r="C28" s="328"/>
      <c r="D28" s="328"/>
      <c r="E28" s="328"/>
      <c r="F28" s="328"/>
      <c r="G28" s="328"/>
      <c r="H28" s="328"/>
      <c r="I28" s="328"/>
      <c r="J28" s="328"/>
      <c r="K28" s="48"/>
      <c r="L28" s="48"/>
      <c r="M28" s="48"/>
      <c r="N28" s="48"/>
      <c r="O28" s="48"/>
    </row>
    <row r="29" spans="1:20" ht="102" customHeight="1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>
      <c r="A30" s="329" t="s">
        <v>33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</row>
    <row r="31" spans="1:20" ht="15.75">
      <c r="A31" s="328" t="s">
        <v>34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</row>
    <row r="32" spans="1:20" ht="273" customHeight="1">
      <c r="A32" s="8" t="s">
        <v>35</v>
      </c>
      <c r="B32" s="9" t="s">
        <v>113</v>
      </c>
      <c r="C32" s="91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>
      <c r="A34" s="328" t="s">
        <v>38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</row>
    <row r="35" spans="1:17" ht="141.75" customHeight="1">
      <c r="A35" s="8" t="s">
        <v>39</v>
      </c>
      <c r="B35" s="9" t="s">
        <v>40</v>
      </c>
      <c r="C35" s="87" t="s">
        <v>111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7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>
      <c r="A36" s="8" t="s">
        <v>41</v>
      </c>
      <c r="B36" s="9" t="s">
        <v>42</v>
      </c>
      <c r="C36" s="87" t="s">
        <v>111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90"/>
    </row>
    <row r="38" spans="1:17" ht="252.75" customHeight="1">
      <c r="A38" s="8" t="s">
        <v>46</v>
      </c>
      <c r="B38" s="9" t="s">
        <v>47</v>
      </c>
      <c r="C38" s="93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85">
        <v>217.58</v>
      </c>
      <c r="N38" s="34">
        <v>0</v>
      </c>
      <c r="O38" s="34">
        <v>0</v>
      </c>
      <c r="Q38" s="35"/>
    </row>
    <row r="39" spans="1:17" ht="252.75" customHeight="1"/>
  </sheetData>
  <mergeCells count="30">
    <mergeCell ref="H7:O7"/>
    <mergeCell ref="H8:O8"/>
    <mergeCell ref="H1:O1"/>
    <mergeCell ref="H3:O3"/>
    <mergeCell ref="H4:O4"/>
    <mergeCell ref="H5:O5"/>
    <mergeCell ref="H6:O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B18:B19"/>
    <mergeCell ref="J16:K16"/>
    <mergeCell ref="M16:O16"/>
    <mergeCell ref="D13:E13"/>
    <mergeCell ref="G13:H13"/>
    <mergeCell ref="D16:E16"/>
    <mergeCell ref="G16:H1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view="pageLayout" topLeftCell="A7" zoomScaleNormal="100" workbookViewId="0">
      <selection activeCell="E17" sqref="E17"/>
    </sheetView>
  </sheetViews>
  <sheetFormatPr defaultRowHeight="1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>
      <c r="C1" s="337" t="s">
        <v>50</v>
      </c>
      <c r="D1" s="337"/>
      <c r="E1" s="337"/>
      <c r="F1" s="337"/>
    </row>
    <row r="2" spans="1:8" ht="93" customHeight="1">
      <c r="B2" s="18"/>
      <c r="C2" s="343" t="s">
        <v>137</v>
      </c>
      <c r="D2" s="343"/>
      <c r="E2" s="343"/>
      <c r="F2" s="343"/>
      <c r="G2" s="343"/>
    </row>
    <row r="3" spans="1:8" ht="15.75" customHeight="1">
      <c r="C3" s="337" t="s">
        <v>146</v>
      </c>
      <c r="D3" s="337"/>
      <c r="E3" s="337"/>
      <c r="F3" s="337"/>
      <c r="G3" s="337"/>
    </row>
    <row r="4" spans="1:8" ht="14.25" customHeight="1">
      <c r="A4" s="11" t="s">
        <v>6</v>
      </c>
    </row>
    <row r="5" spans="1:8" ht="53.25" customHeight="1">
      <c r="A5" s="339" t="s">
        <v>140</v>
      </c>
      <c r="B5" s="339"/>
      <c r="C5" s="339"/>
      <c r="D5" s="339"/>
      <c r="E5" s="339"/>
      <c r="F5" s="339"/>
    </row>
    <row r="6" spans="1:8" ht="12.75" customHeight="1">
      <c r="A6" s="12"/>
    </row>
    <row r="7" spans="1:8" ht="18" customHeight="1">
      <c r="A7" s="340" t="s">
        <v>51</v>
      </c>
      <c r="B7" s="340" t="s">
        <v>52</v>
      </c>
      <c r="C7" s="345" t="s">
        <v>53</v>
      </c>
      <c r="D7" s="346"/>
      <c r="E7" s="346"/>
      <c r="F7" s="346"/>
      <c r="G7" s="347"/>
    </row>
    <row r="8" spans="1:8" ht="31.5" customHeight="1">
      <c r="A8" s="341"/>
      <c r="B8" s="341"/>
      <c r="C8" s="338" t="s">
        <v>54</v>
      </c>
      <c r="D8" s="345" t="s">
        <v>55</v>
      </c>
      <c r="E8" s="346"/>
      <c r="F8" s="346"/>
      <c r="G8" s="347"/>
    </row>
    <row r="9" spans="1:8" ht="18.75">
      <c r="A9" s="342"/>
      <c r="B9" s="342"/>
      <c r="C9" s="338"/>
      <c r="D9" s="63">
        <v>2018</v>
      </c>
      <c r="E9" s="63">
        <v>2019</v>
      </c>
      <c r="F9" s="63">
        <v>2020</v>
      </c>
      <c r="G9" s="63">
        <v>2021</v>
      </c>
    </row>
    <row r="10" spans="1:8" ht="30" customHeight="1">
      <c r="A10" s="344" t="s">
        <v>114</v>
      </c>
      <c r="B10" s="14" t="s">
        <v>121</v>
      </c>
      <c r="C10" s="151">
        <f>C15+C25</f>
        <v>4170.05</v>
      </c>
      <c r="D10" s="151">
        <f t="shared" ref="D10:G10" si="0">D12+D13+D14</f>
        <v>0</v>
      </c>
      <c r="E10" s="151">
        <f t="shared" si="0"/>
        <v>4170.05</v>
      </c>
      <c r="F10" s="151">
        <f t="shared" si="0"/>
        <v>0</v>
      </c>
      <c r="G10" s="151">
        <f t="shared" si="0"/>
        <v>0</v>
      </c>
    </row>
    <row r="11" spans="1:8" ht="15" customHeight="1">
      <c r="A11" s="344"/>
      <c r="B11" s="14" t="s">
        <v>56</v>
      </c>
      <c r="C11" s="152"/>
      <c r="D11" s="152"/>
      <c r="E11" s="152"/>
      <c r="F11" s="152"/>
      <c r="G11" s="153"/>
    </row>
    <row r="12" spans="1:8" ht="15.75">
      <c r="A12" s="344"/>
      <c r="B12" s="14" t="s">
        <v>57</v>
      </c>
      <c r="C12" s="154">
        <f>D12+E12+F12+G12</f>
        <v>4170.05</v>
      </c>
      <c r="D12" s="152">
        <v>0</v>
      </c>
      <c r="E12" s="152">
        <f>E18+E25</f>
        <v>4170.05</v>
      </c>
      <c r="F12" s="152">
        <v>0</v>
      </c>
      <c r="G12" s="152">
        <v>0</v>
      </c>
    </row>
    <row r="13" spans="1:8" ht="15.75">
      <c r="A13" s="344"/>
      <c r="B13" s="14" t="s">
        <v>58</v>
      </c>
      <c r="C13" s="154">
        <f>C17+C27</f>
        <v>0</v>
      </c>
      <c r="D13" s="152">
        <v>0</v>
      </c>
      <c r="E13" s="152">
        <v>0</v>
      </c>
      <c r="F13" s="152">
        <v>0</v>
      </c>
      <c r="G13" s="152">
        <v>0</v>
      </c>
    </row>
    <row r="14" spans="1:8" ht="15.75">
      <c r="A14" s="344"/>
      <c r="B14" s="14" t="s">
        <v>59</v>
      </c>
      <c r="C14" s="154">
        <f t="shared" ref="C14:C18" si="1">D14+E14+F14</f>
        <v>0</v>
      </c>
      <c r="D14" s="152">
        <v>0</v>
      </c>
      <c r="E14" s="152">
        <v>0</v>
      </c>
      <c r="F14" s="152">
        <v>0</v>
      </c>
      <c r="G14" s="152">
        <v>0</v>
      </c>
    </row>
    <row r="15" spans="1:8" ht="46.5" customHeight="1">
      <c r="A15" s="344" t="s">
        <v>60</v>
      </c>
      <c r="B15" s="117" t="s">
        <v>136</v>
      </c>
      <c r="C15" s="151">
        <f>C17+C18+C24</f>
        <v>1744.55</v>
      </c>
      <c r="D15" s="151">
        <f>D17+D24</f>
        <v>0</v>
      </c>
      <c r="E15" s="174">
        <f>E17+E18+E24</f>
        <v>1744.55</v>
      </c>
      <c r="F15" s="151">
        <v>0</v>
      </c>
      <c r="G15" s="151">
        <v>0</v>
      </c>
      <c r="H15" s="35"/>
    </row>
    <row r="16" spans="1:8" ht="15.75" customHeight="1">
      <c r="A16" s="344"/>
      <c r="B16" s="13" t="s">
        <v>56</v>
      </c>
      <c r="C16" s="154"/>
      <c r="D16" s="152"/>
      <c r="E16" s="152"/>
      <c r="F16" s="152"/>
      <c r="G16" s="155"/>
      <c r="H16" s="35"/>
    </row>
    <row r="17" spans="1:8" ht="15.75">
      <c r="A17" s="344"/>
      <c r="B17" s="17" t="s">
        <v>58</v>
      </c>
      <c r="C17" s="154">
        <f t="shared" si="1"/>
        <v>0</v>
      </c>
      <c r="D17" s="152">
        <v>0</v>
      </c>
      <c r="E17" s="152">
        <v>0</v>
      </c>
      <c r="F17" s="152">
        <v>0</v>
      </c>
      <c r="G17" s="156">
        <v>0</v>
      </c>
      <c r="H17" s="35"/>
    </row>
    <row r="18" spans="1:8" ht="15.75">
      <c r="A18" s="344"/>
      <c r="B18" s="17" t="s">
        <v>57</v>
      </c>
      <c r="C18" s="154">
        <f t="shared" si="1"/>
        <v>1744.55</v>
      </c>
      <c r="D18" s="152">
        <v>0</v>
      </c>
      <c r="E18" s="152">
        <v>1744.55</v>
      </c>
      <c r="F18" s="152">
        <v>0</v>
      </c>
      <c r="G18" s="156">
        <v>0</v>
      </c>
    </row>
    <row r="19" spans="1:8" ht="15.75" hidden="1" customHeight="1" thickBot="1">
      <c r="A19" s="344"/>
      <c r="B19" s="16"/>
      <c r="C19" s="157"/>
      <c r="D19" s="158"/>
      <c r="E19" s="158"/>
      <c r="F19" s="158"/>
      <c r="G19" s="159"/>
    </row>
    <row r="20" spans="1:8" ht="16.5" hidden="1" customHeight="1" thickBot="1">
      <c r="A20" s="344"/>
      <c r="B20" s="15" t="s">
        <v>58</v>
      </c>
      <c r="C20" s="154"/>
      <c r="D20" s="160"/>
      <c r="E20" s="160">
        <v>62.3</v>
      </c>
      <c r="F20" s="160"/>
      <c r="G20" s="159"/>
    </row>
    <row r="21" spans="1:8" ht="51.75" hidden="1" customHeight="1">
      <c r="A21" s="344"/>
      <c r="B21" s="352" t="s">
        <v>61</v>
      </c>
      <c r="C21" s="350"/>
      <c r="D21" s="348"/>
      <c r="E21" s="348"/>
      <c r="F21" s="348"/>
      <c r="G21" s="159"/>
    </row>
    <row r="22" spans="1:8" ht="15.75" hidden="1" customHeight="1" thickBot="1">
      <c r="A22" s="344"/>
      <c r="B22" s="353"/>
      <c r="C22" s="351"/>
      <c r="D22" s="349"/>
      <c r="E22" s="349"/>
      <c r="F22" s="349"/>
      <c r="G22" s="159"/>
    </row>
    <row r="23" spans="1:8" ht="16.5" hidden="1" customHeight="1" thickBot="1">
      <c r="A23" s="344"/>
      <c r="B23" s="121" t="s">
        <v>57</v>
      </c>
      <c r="C23" s="161"/>
      <c r="D23" s="162">
        <v>10000</v>
      </c>
      <c r="E23" s="162"/>
      <c r="F23" s="162"/>
      <c r="G23" s="159"/>
    </row>
    <row r="24" spans="1:8" ht="16.5" customHeight="1">
      <c r="A24" s="344"/>
      <c r="B24" s="14" t="s">
        <v>59</v>
      </c>
      <c r="C24" s="163">
        <f>D24+E24+F24+G24</f>
        <v>0</v>
      </c>
      <c r="D24" s="164">
        <v>0</v>
      </c>
      <c r="E24" s="164">
        <v>0</v>
      </c>
      <c r="F24" s="164">
        <v>0</v>
      </c>
      <c r="G24" s="156">
        <v>0</v>
      </c>
    </row>
    <row r="25" spans="1:8" ht="31.5">
      <c r="A25" s="344" t="s">
        <v>62</v>
      </c>
      <c r="B25" s="117" t="s">
        <v>139</v>
      </c>
      <c r="C25" s="151">
        <f>D25+E25+F25+G25</f>
        <v>2425.5</v>
      </c>
      <c r="D25" s="151">
        <v>0</v>
      </c>
      <c r="E25" s="174">
        <f>E27+E28</f>
        <v>2425.5</v>
      </c>
      <c r="F25" s="151">
        <v>0</v>
      </c>
      <c r="G25" s="175">
        <v>0</v>
      </c>
    </row>
    <row r="26" spans="1:8" ht="15.75">
      <c r="A26" s="344"/>
      <c r="B26" s="118" t="s">
        <v>56</v>
      </c>
      <c r="C26" s="154"/>
      <c r="D26" s="152"/>
      <c r="E26" s="152"/>
      <c r="F26" s="152"/>
      <c r="G26" s="155"/>
    </row>
    <row r="27" spans="1:8" ht="15.75">
      <c r="A27" s="344"/>
      <c r="B27" s="17" t="s">
        <v>58</v>
      </c>
      <c r="C27" s="154">
        <f t="shared" ref="C27:C29" si="2">D27+E27+F27</f>
        <v>0</v>
      </c>
      <c r="D27" s="152">
        <v>0</v>
      </c>
      <c r="E27" s="152">
        <v>0</v>
      </c>
      <c r="F27" s="152">
        <v>0</v>
      </c>
      <c r="G27" s="156">
        <v>0</v>
      </c>
    </row>
    <row r="28" spans="1:8" ht="15.75">
      <c r="A28" s="344"/>
      <c r="B28" s="17" t="s">
        <v>57</v>
      </c>
      <c r="C28" s="154">
        <f t="shared" si="2"/>
        <v>2425.5</v>
      </c>
      <c r="D28" s="152">
        <v>0</v>
      </c>
      <c r="E28" s="152">
        <v>2425.5</v>
      </c>
      <c r="F28" s="152">
        <v>0</v>
      </c>
      <c r="G28" s="156">
        <v>0</v>
      </c>
    </row>
    <row r="29" spans="1:8" ht="15.75">
      <c r="A29" s="344"/>
      <c r="B29" s="14" t="s">
        <v>59</v>
      </c>
      <c r="C29" s="154">
        <f t="shared" si="2"/>
        <v>0</v>
      </c>
      <c r="D29" s="152">
        <v>0</v>
      </c>
      <c r="E29" s="152">
        <v>0</v>
      </c>
      <c r="F29" s="152">
        <v>0</v>
      </c>
      <c r="G29" s="152">
        <v>0</v>
      </c>
    </row>
  </sheetData>
  <mergeCells count="17">
    <mergeCell ref="A10:A14"/>
    <mergeCell ref="A15:A24"/>
    <mergeCell ref="A25:A29"/>
    <mergeCell ref="C7:G7"/>
    <mergeCell ref="D8:G8"/>
    <mergeCell ref="F21:F22"/>
    <mergeCell ref="E21:E22"/>
    <mergeCell ref="D21:D22"/>
    <mergeCell ref="C21:C22"/>
    <mergeCell ref="B21:B22"/>
    <mergeCell ref="C1:F1"/>
    <mergeCell ref="C8:C9"/>
    <mergeCell ref="A5:F5"/>
    <mergeCell ref="A7:A9"/>
    <mergeCell ref="B7:B9"/>
    <mergeCell ref="C2:G2"/>
    <mergeCell ref="C3:G3"/>
  </mergeCells>
  <pageMargins left="0.25" right="0.25" top="0.75" bottom="0.75" header="0.3" footer="0.3"/>
  <pageSetup paperSize="9" fitToHeight="2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topLeftCell="A4" workbookViewId="0">
      <selection activeCell="L15" sqref="L15"/>
    </sheetView>
  </sheetViews>
  <sheetFormatPr defaultRowHeight="1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8.75">
      <c r="E1" s="137"/>
      <c r="F1" s="358" t="s">
        <v>63</v>
      </c>
      <c r="G1" s="358"/>
      <c r="H1" s="358"/>
      <c r="I1" s="358"/>
      <c r="J1" s="358"/>
    </row>
    <row r="2" spans="1:10" s="2" customFormat="1" ht="108.75" customHeight="1">
      <c r="A2" s="27"/>
      <c r="B2" s="27"/>
      <c r="C2" s="27"/>
      <c r="E2" s="27"/>
      <c r="F2" s="357" t="s">
        <v>133</v>
      </c>
      <c r="G2" s="357"/>
      <c r="H2" s="357"/>
      <c r="I2" s="357"/>
      <c r="J2" s="357"/>
    </row>
    <row r="3" spans="1:10" s="2" customFormat="1" ht="18.75">
      <c r="E3" s="137"/>
      <c r="F3" s="358" t="s">
        <v>77</v>
      </c>
      <c r="G3" s="358"/>
      <c r="H3" s="358"/>
      <c r="I3" s="358"/>
      <c r="J3" s="358"/>
    </row>
    <row r="4" spans="1:10" s="2" customFormat="1" ht="16.5" customHeight="1">
      <c r="A4" s="23" t="s">
        <v>6</v>
      </c>
      <c r="E4" s="23" t="s">
        <v>64</v>
      </c>
      <c r="F4" s="120"/>
      <c r="G4" s="21"/>
      <c r="H4" s="21"/>
      <c r="I4" s="21"/>
    </row>
    <row r="5" spans="1:10" s="2" customFormat="1" ht="74.25" customHeight="1">
      <c r="A5" s="359" t="s">
        <v>135</v>
      </c>
      <c r="B5" s="359"/>
      <c r="C5" s="359"/>
      <c r="D5" s="359"/>
      <c r="E5" s="359"/>
      <c r="F5" s="359"/>
      <c r="G5" s="359"/>
      <c r="H5" s="359"/>
      <c r="I5" s="359"/>
      <c r="J5" s="359"/>
    </row>
    <row r="6" spans="1:10" s="2" customFormat="1" ht="18.75">
      <c r="A6" s="24"/>
      <c r="G6" s="21"/>
      <c r="H6" s="21"/>
      <c r="I6" s="21"/>
    </row>
    <row r="7" spans="1:10" ht="35.25" customHeight="1">
      <c r="A7" s="363" t="s">
        <v>51</v>
      </c>
      <c r="B7" s="360" t="s">
        <v>64</v>
      </c>
      <c r="C7" s="354" t="s">
        <v>75</v>
      </c>
      <c r="D7" s="355"/>
      <c r="E7" s="355"/>
      <c r="F7" s="356"/>
      <c r="G7" s="365" t="s">
        <v>65</v>
      </c>
      <c r="H7" s="366"/>
      <c r="I7" s="366"/>
      <c r="J7" s="367"/>
    </row>
    <row r="8" spans="1:10" ht="18.75" customHeight="1">
      <c r="A8" s="364"/>
      <c r="B8" s="362"/>
      <c r="C8" s="25" t="s">
        <v>66</v>
      </c>
      <c r="D8" s="25" t="s">
        <v>67</v>
      </c>
      <c r="E8" s="13" t="s">
        <v>68</v>
      </c>
      <c r="F8" s="118">
        <v>2021</v>
      </c>
      <c r="G8" s="31" t="s">
        <v>66</v>
      </c>
      <c r="H8" s="30" t="s">
        <v>67</v>
      </c>
      <c r="I8" s="31" t="s">
        <v>68</v>
      </c>
      <c r="J8" s="31" t="s">
        <v>134</v>
      </c>
    </row>
    <row r="9" spans="1:10" ht="33" customHeight="1">
      <c r="A9" s="360" t="s">
        <v>114</v>
      </c>
      <c r="B9" s="26" t="s">
        <v>69</v>
      </c>
      <c r="C9" s="354" t="s">
        <v>70</v>
      </c>
      <c r="D9" s="355"/>
      <c r="E9" s="355"/>
      <c r="F9" s="355"/>
      <c r="G9" s="355"/>
      <c r="H9" s="355"/>
      <c r="I9" s="355"/>
      <c r="J9" s="356"/>
    </row>
    <row r="10" spans="1:10" ht="31.5" customHeight="1">
      <c r="A10" s="361"/>
      <c r="B10" s="26" t="s">
        <v>71</v>
      </c>
      <c r="C10" s="354" t="s">
        <v>76</v>
      </c>
      <c r="D10" s="355"/>
      <c r="E10" s="355"/>
      <c r="F10" s="355"/>
      <c r="G10" s="355"/>
      <c r="H10" s="355"/>
      <c r="I10" s="355"/>
      <c r="J10" s="356"/>
    </row>
    <row r="11" spans="1:10" ht="81.75" customHeight="1">
      <c r="A11" s="362"/>
      <c r="B11" s="14" t="s">
        <v>72</v>
      </c>
      <c r="C11" s="166">
        <v>190</v>
      </c>
      <c r="D11" s="176">
        <v>190</v>
      </c>
      <c r="E11" s="176">
        <v>190</v>
      </c>
      <c r="F11" s="176">
        <v>190</v>
      </c>
      <c r="G11" s="177">
        <v>3318.2</v>
      </c>
      <c r="H11" s="178">
        <v>3352.01</v>
      </c>
      <c r="I11" s="165">
        <v>3152.01</v>
      </c>
      <c r="J11" s="165">
        <v>3592.1</v>
      </c>
    </row>
    <row r="12" spans="1:10" ht="52.5" customHeight="1">
      <c r="A12" s="360" t="s">
        <v>108</v>
      </c>
      <c r="B12" s="26" t="s">
        <v>69</v>
      </c>
      <c r="C12" s="354" t="s">
        <v>79</v>
      </c>
      <c r="D12" s="355"/>
      <c r="E12" s="355"/>
      <c r="F12" s="355"/>
      <c r="G12" s="355"/>
      <c r="H12" s="355"/>
      <c r="I12" s="355"/>
      <c r="J12" s="356"/>
    </row>
    <row r="13" spans="1:10" ht="31.5" customHeight="1">
      <c r="A13" s="361"/>
      <c r="B13" s="26" t="s">
        <v>71</v>
      </c>
      <c r="C13" s="354" t="s">
        <v>80</v>
      </c>
      <c r="D13" s="355"/>
      <c r="E13" s="355"/>
      <c r="F13" s="355"/>
      <c r="G13" s="355"/>
      <c r="H13" s="355"/>
      <c r="I13" s="355"/>
      <c r="J13" s="356"/>
    </row>
    <row r="14" spans="1:10" ht="64.5" customHeight="1">
      <c r="A14" s="362"/>
      <c r="B14" s="26" t="s">
        <v>73</v>
      </c>
      <c r="C14" s="142">
        <v>30</v>
      </c>
      <c r="D14" s="143">
        <v>35</v>
      </c>
      <c r="E14" s="143">
        <v>40</v>
      </c>
      <c r="F14" s="143">
        <v>40</v>
      </c>
      <c r="G14" s="144">
        <v>281.81</v>
      </c>
      <c r="H14" s="141">
        <v>900</v>
      </c>
      <c r="I14" s="141">
        <v>500</v>
      </c>
      <c r="J14" s="141">
        <v>0</v>
      </c>
    </row>
    <row r="15" spans="1:10" ht="50.25" customHeight="1">
      <c r="A15" s="360" t="s">
        <v>109</v>
      </c>
      <c r="B15" s="26" t="s">
        <v>69</v>
      </c>
      <c r="C15" s="354" t="s">
        <v>78</v>
      </c>
      <c r="D15" s="355"/>
      <c r="E15" s="355"/>
      <c r="F15" s="355"/>
      <c r="G15" s="355"/>
      <c r="H15" s="355"/>
      <c r="I15" s="355"/>
      <c r="J15" s="356"/>
    </row>
    <row r="16" spans="1:10" ht="18.75" customHeight="1">
      <c r="A16" s="361"/>
      <c r="B16" s="26" t="s">
        <v>71</v>
      </c>
      <c r="C16" s="354" t="s">
        <v>80</v>
      </c>
      <c r="D16" s="355"/>
      <c r="E16" s="355"/>
      <c r="F16" s="355"/>
      <c r="G16" s="355"/>
      <c r="H16" s="355"/>
      <c r="I16" s="355"/>
      <c r="J16" s="356"/>
    </row>
    <row r="17" spans="1:10" ht="129" customHeight="1">
      <c r="A17" s="362"/>
      <c r="B17" s="26" t="s">
        <v>74</v>
      </c>
      <c r="C17" s="139">
        <v>25</v>
      </c>
      <c r="D17" s="140">
        <v>30</v>
      </c>
      <c r="E17" s="140">
        <v>30</v>
      </c>
      <c r="F17" s="140">
        <v>30</v>
      </c>
      <c r="G17" s="145">
        <v>13.5</v>
      </c>
      <c r="H17" s="146">
        <v>60</v>
      </c>
      <c r="I17" s="146">
        <v>0</v>
      </c>
      <c r="J17" s="146">
        <v>0</v>
      </c>
    </row>
    <row r="18" spans="1:10" hidden="1">
      <c r="A18" s="84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  <mergeCell ref="C13:J13"/>
    <mergeCell ref="C15:J15"/>
  </mergeCells>
  <pageMargins left="0.39370078740157483" right="0.39370078740157483" top="0.98425196850393704" bottom="0.74803149606299213" header="0.31496062992125984" footer="0.31496062992125984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L28"/>
  <sheetViews>
    <sheetView workbookViewId="0">
      <selection activeCell="J23" sqref="J23"/>
    </sheetView>
  </sheetViews>
  <sheetFormatPr defaultRowHeight="15"/>
  <cols>
    <col min="1" max="1" width="10.140625" bestFit="1" customWidth="1"/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>
      <c r="B3" s="122" t="s">
        <v>81</v>
      </c>
      <c r="C3" s="119" t="s">
        <v>128</v>
      </c>
      <c r="D3" s="122" t="s">
        <v>126</v>
      </c>
      <c r="E3" s="119" t="s">
        <v>125</v>
      </c>
      <c r="F3" s="119" t="s">
        <v>127</v>
      </c>
      <c r="H3" s="108" t="s">
        <v>81</v>
      </c>
      <c r="I3" s="107" t="s">
        <v>128</v>
      </c>
      <c r="J3" s="108" t="s">
        <v>126</v>
      </c>
      <c r="K3" s="107" t="s">
        <v>125</v>
      </c>
      <c r="L3" s="107" t="s">
        <v>127</v>
      </c>
    </row>
    <row r="4" spans="1:12" ht="16.5" customHeight="1">
      <c r="B4" s="118" t="s">
        <v>82</v>
      </c>
      <c r="C4" s="179">
        <f>D4+E4+F4</f>
        <v>4203.51</v>
      </c>
      <c r="D4" s="183">
        <v>0</v>
      </c>
      <c r="E4" s="183">
        <v>3613.51</v>
      </c>
      <c r="F4" s="183">
        <v>590</v>
      </c>
      <c r="H4" s="371" t="s">
        <v>82</v>
      </c>
      <c r="I4" s="368">
        <f>J4+K4+L4</f>
        <v>4701.5</v>
      </c>
      <c r="J4" s="368">
        <v>0</v>
      </c>
      <c r="K4" s="368">
        <v>4111.5</v>
      </c>
      <c r="L4" s="370">
        <v>590</v>
      </c>
    </row>
    <row r="5" spans="1:12" ht="18" customHeight="1">
      <c r="B5" s="118" t="s">
        <v>83</v>
      </c>
      <c r="C5" s="179">
        <f>D5+E5+F5</f>
        <v>9603.36</v>
      </c>
      <c r="D5" s="183">
        <v>4170.05</v>
      </c>
      <c r="E5" s="183">
        <v>4252.01</v>
      </c>
      <c r="F5" s="183">
        <v>1181.3</v>
      </c>
      <c r="H5" s="371"/>
      <c r="I5" s="368"/>
      <c r="J5" s="368"/>
      <c r="K5" s="368"/>
      <c r="L5" s="370"/>
    </row>
    <row r="6" spans="1:12" ht="18" customHeight="1">
      <c r="B6" s="118" t="s">
        <v>84</v>
      </c>
      <c r="C6" s="179">
        <f>D6+E6+F6</f>
        <v>3652.01</v>
      </c>
      <c r="D6" s="183">
        <v>0</v>
      </c>
      <c r="E6" s="183">
        <v>3652.01</v>
      </c>
      <c r="F6" s="183">
        <v>0</v>
      </c>
      <c r="H6" s="371" t="s">
        <v>83</v>
      </c>
      <c r="I6" s="368">
        <f t="shared" ref="I6" si="0">J6+K6+L6</f>
        <v>6971.8</v>
      </c>
      <c r="J6" s="368">
        <v>1538.5</v>
      </c>
      <c r="K6" s="368">
        <v>4252</v>
      </c>
      <c r="L6" s="370">
        <v>1181.3</v>
      </c>
    </row>
    <row r="7" spans="1:12" ht="17.25" customHeight="1">
      <c r="B7" s="118" t="s">
        <v>138</v>
      </c>
      <c r="C7" s="179">
        <f>D7+E7+F7</f>
        <v>3592.1</v>
      </c>
      <c r="D7" s="183">
        <v>0</v>
      </c>
      <c r="E7" s="183">
        <v>3592.1</v>
      </c>
      <c r="F7" s="183">
        <v>0</v>
      </c>
      <c r="H7" s="371"/>
      <c r="I7" s="368"/>
      <c r="J7" s="368"/>
      <c r="K7" s="368"/>
      <c r="L7" s="370"/>
    </row>
    <row r="8" spans="1:12" ht="19.5" customHeight="1">
      <c r="B8" s="119" t="s">
        <v>85</v>
      </c>
      <c r="C8" s="179">
        <f>D8+E8+F8</f>
        <v>21050.98</v>
      </c>
      <c r="D8" s="179">
        <f>SUM(D4:D7)</f>
        <v>4170.05</v>
      </c>
      <c r="E8" s="179">
        <f>SUM(E4:E7)</f>
        <v>15109.630000000001</v>
      </c>
      <c r="F8" s="179">
        <f>SUM(F4:F7)</f>
        <v>1771.3</v>
      </c>
      <c r="H8" s="371" t="s">
        <v>84</v>
      </c>
      <c r="I8" s="368">
        <f t="shared" ref="I8" si="1">J8+K8+L8</f>
        <v>5611.8</v>
      </c>
      <c r="J8" s="368">
        <v>0</v>
      </c>
      <c r="K8" s="368">
        <v>4430.5</v>
      </c>
      <c r="L8" s="370">
        <v>1181.3</v>
      </c>
    </row>
    <row r="9" spans="1:12" ht="15.75" customHeight="1">
      <c r="B9" s="148"/>
      <c r="C9" s="149"/>
      <c r="D9" s="149"/>
      <c r="F9" s="149"/>
      <c r="H9" s="371"/>
      <c r="I9" s="368"/>
      <c r="J9" s="368"/>
      <c r="K9" s="368"/>
      <c r="L9" s="370"/>
    </row>
    <row r="10" spans="1:12" ht="15.75" customHeight="1">
      <c r="H10" s="369" t="s">
        <v>85</v>
      </c>
      <c r="I10" s="368">
        <f>I4+I6+I8</f>
        <v>17285.099999999999</v>
      </c>
      <c r="J10" s="368">
        <f t="shared" ref="J10:L10" si="2">J4+J6+J8</f>
        <v>1538.5</v>
      </c>
      <c r="K10" s="368">
        <f t="shared" si="2"/>
        <v>12794</v>
      </c>
      <c r="L10" s="368">
        <f t="shared" si="2"/>
        <v>2952.6</v>
      </c>
    </row>
    <row r="11" spans="1:12" ht="15.75" customHeight="1">
      <c r="A11" s="2"/>
      <c r="B11" s="147"/>
      <c r="C11" s="149"/>
      <c r="D11" s="150"/>
      <c r="E11" s="150"/>
      <c r="F11" s="150"/>
      <c r="H11" s="369"/>
      <c r="I11" s="368"/>
      <c r="J11" s="368"/>
      <c r="K11" s="368"/>
      <c r="L11" s="368"/>
    </row>
    <row r="15" spans="1:12">
      <c r="B15" s="257" t="s">
        <v>149</v>
      </c>
      <c r="C15" s="257"/>
      <c r="D15" s="257">
        <v>1744.55</v>
      </c>
      <c r="E15" s="257">
        <v>17.62</v>
      </c>
      <c r="F15" s="257">
        <f>SUM(D15:E15)</f>
        <v>1762.1699999999998</v>
      </c>
    </row>
    <row r="16" spans="1:12">
      <c r="B16" s="257" t="s">
        <v>153</v>
      </c>
      <c r="C16" s="257"/>
      <c r="D16" s="257">
        <v>2425.5</v>
      </c>
      <c r="E16" s="257">
        <v>24.5</v>
      </c>
      <c r="F16" s="257">
        <f t="shared" ref="F16:F19" si="3">SUM(D16:E16)</f>
        <v>2450</v>
      </c>
    </row>
    <row r="17" spans="2:6">
      <c r="B17" s="257" t="s">
        <v>150</v>
      </c>
      <c r="C17" s="257"/>
      <c r="D17" s="257">
        <v>2000</v>
      </c>
      <c r="E17" s="257">
        <v>20.2</v>
      </c>
      <c r="F17" s="257">
        <f t="shared" si="3"/>
        <v>2020.2</v>
      </c>
    </row>
    <row r="18" spans="2:6">
      <c r="B18" s="257" t="s">
        <v>151</v>
      </c>
      <c r="C18" s="257"/>
      <c r="D18" s="257">
        <v>3111.95</v>
      </c>
      <c r="E18" s="257">
        <v>31.43</v>
      </c>
      <c r="F18" s="257">
        <f t="shared" si="3"/>
        <v>3143.3799999999997</v>
      </c>
    </row>
    <row r="19" spans="2:6">
      <c r="B19" s="257" t="s">
        <v>152</v>
      </c>
      <c r="C19" s="257"/>
      <c r="D19" s="257">
        <v>16.309999999999999</v>
      </c>
      <c r="E19" s="257">
        <v>0.16</v>
      </c>
      <c r="F19" s="257">
        <f t="shared" si="3"/>
        <v>16.47</v>
      </c>
    </row>
    <row r="20" spans="2:6">
      <c r="B20" s="257" t="s">
        <v>154</v>
      </c>
      <c r="C20" s="257"/>
      <c r="D20" s="258">
        <f>SUM(D15:D19)</f>
        <v>9298.31</v>
      </c>
      <c r="E20" s="258">
        <f>SUM(E15:E19)</f>
        <v>93.91</v>
      </c>
      <c r="F20" s="258">
        <f>SUM(D20:E20)</f>
        <v>9392.2199999999993</v>
      </c>
    </row>
    <row r="21" spans="2:6">
      <c r="B21" s="2"/>
      <c r="C21" s="2"/>
      <c r="D21" s="270"/>
      <c r="E21" s="270"/>
      <c r="F21" s="270"/>
    </row>
    <row r="22" spans="2:6">
      <c r="B22" s="271"/>
      <c r="C22" s="272">
        <v>43661</v>
      </c>
      <c r="D22" s="273"/>
      <c r="E22" s="273"/>
      <c r="F22" s="274"/>
    </row>
    <row r="23" spans="2:6" ht="94.5">
      <c r="B23" s="250" t="s">
        <v>81</v>
      </c>
      <c r="C23" s="248" t="s">
        <v>128</v>
      </c>
      <c r="D23" s="250" t="s">
        <v>126</v>
      </c>
      <c r="E23" s="248" t="s">
        <v>125</v>
      </c>
      <c r="F23" s="248" t="s">
        <v>127</v>
      </c>
    </row>
    <row r="24" spans="2:6" ht="15.75">
      <c r="B24" s="249" t="s">
        <v>82</v>
      </c>
      <c r="C24" s="179">
        <f>D24+E24+F24</f>
        <v>4203.51</v>
      </c>
      <c r="D24" s="183">
        <v>0</v>
      </c>
      <c r="E24" s="183">
        <v>3613.51</v>
      </c>
      <c r="F24" s="183">
        <v>590</v>
      </c>
    </row>
    <row r="25" spans="2:6" ht="15.75">
      <c r="B25" s="249" t="s">
        <v>83</v>
      </c>
      <c r="C25" s="179">
        <f>D25+E25+F25</f>
        <v>14672.279999999999</v>
      </c>
      <c r="D25" s="183">
        <v>9298.31</v>
      </c>
      <c r="E25" s="183">
        <v>4192.67</v>
      </c>
      <c r="F25" s="183">
        <v>1181.3</v>
      </c>
    </row>
    <row r="26" spans="2:6" ht="15.75">
      <c r="B26" s="249" t="s">
        <v>84</v>
      </c>
      <c r="C26" s="179">
        <f>D26+E26+F26</f>
        <v>3652.01</v>
      </c>
      <c r="D26" s="183">
        <v>0</v>
      </c>
      <c r="E26" s="183">
        <v>3652.01</v>
      </c>
      <c r="F26" s="183">
        <v>0</v>
      </c>
    </row>
    <row r="27" spans="2:6" ht="15.75">
      <c r="B27" s="249" t="s">
        <v>138</v>
      </c>
      <c r="C27" s="179">
        <f>D27+E27+F27</f>
        <v>3592.1</v>
      </c>
      <c r="D27" s="183">
        <v>0</v>
      </c>
      <c r="E27" s="183">
        <v>3592.1</v>
      </c>
      <c r="F27" s="183">
        <v>0</v>
      </c>
    </row>
    <row r="28" spans="2:6" ht="15.75">
      <c r="B28" s="248" t="s">
        <v>85</v>
      </c>
      <c r="C28" s="179">
        <f>D28+E28+F28</f>
        <v>26119.899999999998</v>
      </c>
      <c r="D28" s="179">
        <f>SUM(D24:D27)</f>
        <v>9298.31</v>
      </c>
      <c r="E28" s="179">
        <f>SUM(E24:E27)</f>
        <v>15050.29</v>
      </c>
      <c r="F28" s="179">
        <f>SUM(F24:F27)</f>
        <v>1771.3</v>
      </c>
    </row>
  </sheetData>
  <mergeCells count="20"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  <mergeCell ref="L10:L11"/>
    <mergeCell ref="H10:H11"/>
    <mergeCell ref="I10:I11"/>
    <mergeCell ref="J10:J11"/>
    <mergeCell ref="K10:K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"/>
  <sheetViews>
    <sheetView topLeftCell="A4" workbookViewId="0">
      <selection activeCell="I6" sqref="I6"/>
    </sheetView>
  </sheetViews>
  <sheetFormatPr defaultRowHeight="1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>
      <c r="C1" s="80" t="s">
        <v>87</v>
      </c>
      <c r="D1" s="81"/>
      <c r="E1" s="82"/>
      <c r="F1" s="82"/>
      <c r="G1" s="77"/>
      <c r="H1" s="77"/>
      <c r="I1" s="64"/>
      <c r="J1" s="64"/>
      <c r="K1" s="64"/>
    </row>
    <row r="2" spans="1:11" ht="108.75" customHeight="1">
      <c r="C2" s="343" t="s">
        <v>144</v>
      </c>
      <c r="D2" s="343"/>
      <c r="E2" s="343"/>
      <c r="F2" s="343"/>
      <c r="G2" s="78"/>
    </row>
    <row r="3" spans="1:11" ht="18.75">
      <c r="C3" s="83" t="s">
        <v>107</v>
      </c>
      <c r="D3" s="83"/>
      <c r="E3" s="83"/>
      <c r="F3" s="83"/>
      <c r="G3" s="79"/>
      <c r="I3" s="74"/>
      <c r="J3" s="74"/>
      <c r="K3" s="74"/>
    </row>
    <row r="4" spans="1:11" ht="18.75">
      <c r="A4" s="11" t="s">
        <v>6</v>
      </c>
    </row>
    <row r="5" spans="1:11" ht="15" customHeight="1">
      <c r="B5" s="375" t="s">
        <v>88</v>
      </c>
      <c r="C5" s="375"/>
      <c r="D5" s="375"/>
      <c r="E5" s="375"/>
      <c r="F5" s="375"/>
      <c r="G5" s="375"/>
    </row>
    <row r="6" spans="1:11" ht="37.5" customHeight="1">
      <c r="A6" s="339" t="s">
        <v>143</v>
      </c>
      <c r="B6" s="339"/>
      <c r="C6" s="339"/>
      <c r="D6" s="339"/>
      <c r="E6" s="339"/>
      <c r="F6" s="339"/>
      <c r="G6" s="75"/>
      <c r="H6" s="75"/>
    </row>
    <row r="7" spans="1:11" ht="18.75">
      <c r="A7" s="12"/>
    </row>
    <row r="8" spans="1:11" ht="33" customHeight="1">
      <c r="A8" s="376" t="s">
        <v>89</v>
      </c>
      <c r="B8" s="377" t="s">
        <v>90</v>
      </c>
      <c r="C8" s="377" t="s">
        <v>91</v>
      </c>
      <c r="D8" s="345" t="s">
        <v>92</v>
      </c>
      <c r="E8" s="346"/>
      <c r="F8" s="346"/>
      <c r="G8" s="347"/>
    </row>
    <row r="9" spans="1:11" ht="15.75">
      <c r="A9" s="376"/>
      <c r="B9" s="378"/>
      <c r="C9" s="378"/>
      <c r="D9" s="65">
        <v>2018</v>
      </c>
      <c r="E9" s="65">
        <v>2019</v>
      </c>
      <c r="F9" s="55">
        <v>2020</v>
      </c>
      <c r="G9" s="173">
        <v>2021</v>
      </c>
    </row>
    <row r="10" spans="1:11" ht="15.75">
      <c r="A10" s="65">
        <v>1</v>
      </c>
      <c r="B10" s="65">
        <v>2</v>
      </c>
      <c r="C10" s="65">
        <v>3</v>
      </c>
      <c r="D10" s="65">
        <v>4</v>
      </c>
      <c r="E10" s="65">
        <v>5</v>
      </c>
      <c r="F10" s="55">
        <v>6</v>
      </c>
      <c r="G10" s="173">
        <v>7</v>
      </c>
    </row>
    <row r="11" spans="1:11" ht="31.5" customHeight="1">
      <c r="A11" s="354" t="s">
        <v>15</v>
      </c>
      <c r="B11" s="355"/>
      <c r="C11" s="355"/>
      <c r="D11" s="355"/>
      <c r="E11" s="355"/>
      <c r="F11" s="355"/>
      <c r="G11" s="356"/>
    </row>
    <row r="12" spans="1:11" ht="70.5" customHeight="1">
      <c r="A12" s="69">
        <v>1</v>
      </c>
      <c r="B12" s="70" t="s">
        <v>93</v>
      </c>
      <c r="C12" s="71" t="s">
        <v>94</v>
      </c>
      <c r="D12" s="172">
        <v>8.1</v>
      </c>
      <c r="E12" s="172">
        <v>9.5</v>
      </c>
      <c r="F12" s="170">
        <v>10.8</v>
      </c>
      <c r="G12" s="170">
        <v>11.2</v>
      </c>
    </row>
    <row r="13" spans="1:11" ht="38.25" customHeight="1">
      <c r="A13" s="14">
        <v>2</v>
      </c>
      <c r="B13" s="66" t="s">
        <v>95</v>
      </c>
      <c r="C13" s="65" t="s">
        <v>94</v>
      </c>
      <c r="D13" s="170">
        <v>54.4</v>
      </c>
      <c r="E13" s="170">
        <v>54.9</v>
      </c>
      <c r="F13" s="170">
        <v>55</v>
      </c>
      <c r="G13" s="170">
        <v>55.2</v>
      </c>
    </row>
    <row r="14" spans="1:11" ht="68.25" customHeight="1">
      <c r="A14" s="14">
        <v>3</v>
      </c>
      <c r="B14" s="66" t="s">
        <v>96</v>
      </c>
      <c r="C14" s="55" t="s">
        <v>94</v>
      </c>
      <c r="D14" s="184">
        <v>56</v>
      </c>
      <c r="E14" s="170">
        <v>56.5</v>
      </c>
      <c r="F14" s="170">
        <v>56.8</v>
      </c>
      <c r="G14" s="170">
        <v>58.5</v>
      </c>
    </row>
    <row r="15" spans="1:11" ht="66">
      <c r="A15" s="14">
        <v>4</v>
      </c>
      <c r="B15" s="66" t="s">
        <v>97</v>
      </c>
      <c r="C15" s="65" t="s">
        <v>98</v>
      </c>
      <c r="D15" s="170">
        <v>37</v>
      </c>
      <c r="E15" s="170">
        <v>38</v>
      </c>
      <c r="F15" s="170">
        <v>40</v>
      </c>
      <c r="G15" s="170">
        <v>42</v>
      </c>
    </row>
    <row r="16" spans="1:11" ht="53.25" customHeight="1">
      <c r="A16" s="57">
        <v>5</v>
      </c>
      <c r="B16" s="67" t="s">
        <v>99</v>
      </c>
      <c r="C16" s="57" t="s">
        <v>100</v>
      </c>
      <c r="D16" s="171">
        <v>35</v>
      </c>
      <c r="E16" s="171">
        <v>40</v>
      </c>
      <c r="F16" s="170">
        <v>40</v>
      </c>
      <c r="G16" s="170">
        <v>40</v>
      </c>
    </row>
    <row r="17" spans="1:7" ht="69.75" customHeight="1">
      <c r="A17" s="14">
        <v>6</v>
      </c>
      <c r="B17" s="66" t="s">
        <v>101</v>
      </c>
      <c r="C17" s="56" t="s">
        <v>94</v>
      </c>
      <c r="D17" s="184">
        <v>7</v>
      </c>
      <c r="E17" s="184">
        <v>7.5</v>
      </c>
      <c r="F17" s="184">
        <v>10</v>
      </c>
      <c r="G17" s="184">
        <v>10</v>
      </c>
    </row>
    <row r="18" spans="1:7" ht="22.5" customHeight="1">
      <c r="A18" s="372" t="s">
        <v>102</v>
      </c>
      <c r="B18" s="373"/>
      <c r="C18" s="373"/>
      <c r="D18" s="373"/>
      <c r="E18" s="373"/>
      <c r="F18" s="374"/>
    </row>
    <row r="19" spans="1:7" ht="51.75" customHeight="1">
      <c r="A19" s="56">
        <v>7</v>
      </c>
      <c r="B19" s="66" t="s">
        <v>103</v>
      </c>
      <c r="C19" s="14" t="s">
        <v>98</v>
      </c>
      <c r="D19" s="55">
        <v>190</v>
      </c>
      <c r="E19" s="55">
        <v>190</v>
      </c>
      <c r="F19" s="55">
        <v>190</v>
      </c>
      <c r="G19" s="173">
        <v>190</v>
      </c>
    </row>
    <row r="20" spans="1:7" ht="53.25" customHeight="1">
      <c r="A20" s="56">
        <v>8</v>
      </c>
      <c r="B20" s="72" t="s">
        <v>104</v>
      </c>
      <c r="C20" s="57" t="s">
        <v>100</v>
      </c>
      <c r="D20" s="68">
        <v>45</v>
      </c>
      <c r="E20" s="68">
        <v>50</v>
      </c>
      <c r="F20" s="68">
        <v>50</v>
      </c>
      <c r="G20" s="68">
        <v>50</v>
      </c>
    </row>
    <row r="21" spans="1:7" ht="35.25" customHeight="1">
      <c r="A21" s="73">
        <v>9</v>
      </c>
      <c r="B21" s="66" t="s">
        <v>105</v>
      </c>
      <c r="C21" s="14" t="s">
        <v>94</v>
      </c>
      <c r="D21" s="55">
        <v>0.8</v>
      </c>
      <c r="E21" s="55">
        <v>0.9</v>
      </c>
      <c r="F21" s="55">
        <v>0.9</v>
      </c>
      <c r="G21" s="173">
        <v>0.9</v>
      </c>
    </row>
    <row r="22" spans="1:7" ht="57" customHeight="1">
      <c r="A22" s="56">
        <v>10</v>
      </c>
      <c r="B22" s="66" t="s">
        <v>106</v>
      </c>
      <c r="C22" s="14" t="s">
        <v>98</v>
      </c>
      <c r="D22" s="55">
        <v>10</v>
      </c>
      <c r="E22" s="55">
        <v>12</v>
      </c>
      <c r="F22" s="55">
        <v>15</v>
      </c>
      <c r="G22" s="173">
        <v>15</v>
      </c>
    </row>
    <row r="23" spans="1:7" ht="15.75">
      <c r="A23" s="64"/>
    </row>
    <row r="24" spans="1:7" ht="15.75">
      <c r="A24" s="64"/>
    </row>
    <row r="25" spans="1:7" ht="15.75">
      <c r="A25" s="64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zoomScale="85" zoomScaleNormal="85" workbookViewId="0">
      <selection sqref="A1:R1048576"/>
    </sheetView>
  </sheetViews>
  <sheetFormatPr defaultRowHeight="1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>
      <c r="A1" s="1"/>
      <c r="B1" s="2"/>
      <c r="C1" s="2"/>
      <c r="D1" s="28"/>
      <c r="E1" s="29"/>
      <c r="F1" s="36"/>
      <c r="G1" s="186"/>
      <c r="I1" s="135"/>
      <c r="J1" s="168"/>
      <c r="K1" s="168"/>
      <c r="L1" s="168"/>
      <c r="M1" s="336" t="s">
        <v>0</v>
      </c>
      <c r="N1" s="336"/>
      <c r="O1" s="336"/>
      <c r="P1" s="336"/>
      <c r="Q1" s="336"/>
    </row>
    <row r="2" spans="1:19" ht="11.25" customHeight="1">
      <c r="A2" s="1"/>
      <c r="B2" s="2"/>
      <c r="C2" s="2"/>
      <c r="D2" s="28"/>
      <c r="E2" s="29"/>
      <c r="F2" s="36"/>
      <c r="G2" s="186"/>
      <c r="H2" s="95"/>
      <c r="I2" s="135"/>
      <c r="J2" s="168"/>
      <c r="K2" s="168"/>
      <c r="L2" s="168"/>
      <c r="M2" s="95"/>
      <c r="N2" s="95"/>
      <c r="O2" s="95"/>
    </row>
    <row r="3" spans="1:19" ht="17.25">
      <c r="A3" s="3"/>
      <c r="D3" s="29"/>
      <c r="E3" s="29"/>
      <c r="F3" s="29"/>
      <c r="G3" s="186"/>
      <c r="I3" s="135"/>
      <c r="J3" s="168"/>
      <c r="K3" s="168"/>
      <c r="L3" s="169" t="s">
        <v>129</v>
      </c>
      <c r="M3" s="136"/>
      <c r="N3" s="136"/>
      <c r="O3" s="136"/>
      <c r="P3" s="136"/>
      <c r="Q3" s="136"/>
      <c r="R3" s="136"/>
      <c r="S3" s="136"/>
    </row>
    <row r="4" spans="1:19" ht="17.25">
      <c r="A4" s="3"/>
      <c r="D4" s="29"/>
      <c r="E4" s="29"/>
      <c r="F4" s="29"/>
      <c r="G4" s="186"/>
      <c r="I4" s="135"/>
      <c r="J4" s="168"/>
      <c r="K4" s="168"/>
      <c r="L4" s="169" t="s">
        <v>2</v>
      </c>
      <c r="M4" s="136"/>
      <c r="N4" s="136"/>
      <c r="O4" s="136"/>
      <c r="P4" s="136"/>
      <c r="Q4" s="136"/>
      <c r="R4" s="136"/>
      <c r="S4" s="136"/>
    </row>
    <row r="5" spans="1:19" ht="17.25">
      <c r="A5" s="3"/>
      <c r="D5" s="29"/>
      <c r="E5" s="29"/>
      <c r="F5" s="29"/>
      <c r="G5" s="186"/>
      <c r="I5" s="135"/>
      <c r="J5" s="168"/>
      <c r="K5" s="168"/>
      <c r="L5" s="169" t="s">
        <v>130</v>
      </c>
      <c r="M5" s="136"/>
      <c r="N5" s="136"/>
      <c r="O5" s="136"/>
      <c r="P5" s="136"/>
      <c r="Q5" s="136"/>
      <c r="R5" s="136"/>
      <c r="S5" s="136"/>
    </row>
    <row r="6" spans="1:19" ht="17.25">
      <c r="A6" s="3"/>
      <c r="D6" s="29"/>
      <c r="E6" s="29"/>
      <c r="F6" s="29"/>
      <c r="G6" s="186"/>
      <c r="I6" s="135"/>
      <c r="J6" s="168"/>
      <c r="K6" s="168"/>
      <c r="L6" s="169" t="s">
        <v>131</v>
      </c>
      <c r="M6" s="136"/>
      <c r="N6" s="136"/>
      <c r="O6" s="136"/>
      <c r="P6" s="136"/>
      <c r="Q6" s="136"/>
      <c r="R6" s="136"/>
      <c r="S6" s="136"/>
    </row>
    <row r="7" spans="1:19" ht="13.5" customHeight="1">
      <c r="A7" s="3"/>
      <c r="D7" s="29"/>
      <c r="E7" s="29"/>
      <c r="F7" s="29"/>
      <c r="G7" s="186"/>
      <c r="I7" s="135"/>
      <c r="J7" s="168"/>
      <c r="K7" s="168"/>
      <c r="L7" s="168"/>
      <c r="M7" s="185" t="s">
        <v>145</v>
      </c>
      <c r="N7" s="185"/>
      <c r="O7" s="185"/>
      <c r="P7" s="185"/>
      <c r="Q7" s="185"/>
    </row>
    <row r="8" spans="1:19" ht="16.5" customHeight="1">
      <c r="A8" s="58"/>
      <c r="B8" s="59"/>
      <c r="C8" s="59"/>
      <c r="D8" s="60"/>
      <c r="E8" s="60"/>
      <c r="G8" s="186"/>
      <c r="H8" s="60" t="s">
        <v>86</v>
      </c>
      <c r="I8" s="135"/>
      <c r="J8" s="168"/>
      <c r="K8" s="168"/>
      <c r="L8" s="168"/>
      <c r="M8" s="62"/>
      <c r="N8" s="62"/>
      <c r="O8" s="60"/>
    </row>
    <row r="9" spans="1:19" ht="35.25" customHeight="1">
      <c r="A9" s="58"/>
      <c r="B9" s="321" t="s">
        <v>132</v>
      </c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</row>
    <row r="10" spans="1:19" ht="18.75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>
      <c r="A11" s="326" t="s">
        <v>48</v>
      </c>
      <c r="B11" s="322" t="s">
        <v>7</v>
      </c>
      <c r="C11" s="324" t="s">
        <v>8</v>
      </c>
      <c r="D11" s="315" t="s">
        <v>9</v>
      </c>
      <c r="E11" s="316"/>
      <c r="F11" s="97"/>
      <c r="G11" s="317">
        <v>2018</v>
      </c>
      <c r="H11" s="318"/>
      <c r="I11" s="103"/>
      <c r="J11" s="382">
        <v>2019</v>
      </c>
      <c r="K11" s="382"/>
      <c r="L11" s="123"/>
      <c r="M11" s="332">
        <v>2020</v>
      </c>
      <c r="N11" s="332"/>
      <c r="O11" s="332"/>
      <c r="P11" s="332">
        <v>2021</v>
      </c>
      <c r="Q11" s="332"/>
      <c r="R11" s="332"/>
    </row>
    <row r="12" spans="1:19" ht="126.75">
      <c r="A12" s="327"/>
      <c r="B12" s="323"/>
      <c r="C12" s="325"/>
      <c r="D12" s="39" t="s">
        <v>115</v>
      </c>
      <c r="E12" s="40" t="s">
        <v>118</v>
      </c>
      <c r="F12" s="39" t="s">
        <v>119</v>
      </c>
      <c r="G12" s="100" t="s">
        <v>115</v>
      </c>
      <c r="H12" s="40" t="s">
        <v>118</v>
      </c>
      <c r="I12" s="100" t="s">
        <v>116</v>
      </c>
      <c r="J12" s="100" t="s">
        <v>115</v>
      </c>
      <c r="K12" s="100" t="s">
        <v>118</v>
      </c>
      <c r="L12" s="100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9" ht="15.7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101">
        <v>14</v>
      </c>
      <c r="K13" s="101">
        <v>15</v>
      </c>
      <c r="L13" s="101">
        <v>16</v>
      </c>
      <c r="M13" s="106">
        <v>17</v>
      </c>
      <c r="N13" s="106">
        <v>18</v>
      </c>
      <c r="O13" s="106">
        <v>19</v>
      </c>
      <c r="P13" s="111">
        <v>17</v>
      </c>
      <c r="Q13" s="111">
        <v>18</v>
      </c>
      <c r="R13" s="111">
        <v>19</v>
      </c>
    </row>
    <row r="14" spans="1:19" ht="15.75">
      <c r="A14" s="379" t="s">
        <v>10</v>
      </c>
      <c r="B14" s="380"/>
      <c r="C14" s="381"/>
      <c r="D14" s="383">
        <f>G14+J14+M14+P14</f>
        <v>21300.98</v>
      </c>
      <c r="E14" s="384"/>
      <c r="F14" s="181"/>
      <c r="G14" s="385">
        <f t="shared" ref="G14" si="0">G15+H15+I15</f>
        <v>4203.51</v>
      </c>
      <c r="H14" s="386"/>
      <c r="I14" s="386"/>
      <c r="J14" s="385">
        <f t="shared" ref="J14" si="1">J15+K15+L15</f>
        <v>9853.36</v>
      </c>
      <c r="K14" s="386"/>
      <c r="L14" s="386"/>
      <c r="M14" s="385">
        <f t="shared" ref="M14" si="2">M15+N15+O15</f>
        <v>3652.01</v>
      </c>
      <c r="N14" s="386"/>
      <c r="O14" s="386"/>
      <c r="P14" s="385">
        <f>P15+Q15+R15</f>
        <v>3592.1</v>
      </c>
      <c r="Q14" s="386"/>
      <c r="R14" s="386"/>
    </row>
    <row r="15" spans="1:19" ht="15.75">
      <c r="A15" s="379" t="s">
        <v>11</v>
      </c>
      <c r="B15" s="380"/>
      <c r="C15" s="381"/>
      <c r="D15" s="182">
        <f>D16+D17</f>
        <v>15359.630000000001</v>
      </c>
      <c r="E15" s="182">
        <f t="shared" ref="E15:R15" si="3">E16+E17</f>
        <v>4170.05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182">
        <f t="shared" si="3"/>
        <v>4502.01</v>
      </c>
      <c r="K15" s="182">
        <f t="shared" si="3"/>
        <v>4170.05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9" ht="79.5" customHeight="1">
      <c r="A16" s="88" t="s">
        <v>114</v>
      </c>
      <c r="B16" s="309" t="s">
        <v>12</v>
      </c>
      <c r="C16" s="92" t="s">
        <v>123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102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 t="shared" si="4"/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>
      <c r="A17" s="89"/>
      <c r="B17" s="310"/>
      <c r="C17" s="92" t="s">
        <v>14</v>
      </c>
      <c r="D17" s="34">
        <f>G17+J17+M17+P17</f>
        <v>13414.320000000002</v>
      </c>
      <c r="E17" s="34">
        <f t="shared" ref="E17:R17" si="5">E20+E25+E27+E33+E35</f>
        <v>0</v>
      </c>
      <c r="F17" s="34">
        <f t="shared" si="5"/>
        <v>1771.3</v>
      </c>
      <c r="G17" s="102">
        <f t="shared" si="5"/>
        <v>3318.2</v>
      </c>
      <c r="H17" s="34">
        <f t="shared" si="5"/>
        <v>0</v>
      </c>
      <c r="I17" s="34">
        <f t="shared" si="5"/>
        <v>590</v>
      </c>
      <c r="J17" s="34">
        <f t="shared" si="5"/>
        <v>3352.01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80"/>
    </row>
    <row r="18" spans="1:19" ht="15.75" customHeight="1">
      <c r="A18" s="390" t="s">
        <v>15</v>
      </c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2"/>
    </row>
    <row r="19" spans="1:19" ht="15.75" customHeight="1">
      <c r="A19" s="387" t="s">
        <v>16</v>
      </c>
      <c r="B19" s="388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9"/>
    </row>
    <row r="20" spans="1:19" ht="69" customHeight="1">
      <c r="A20" s="112" t="s">
        <v>17</v>
      </c>
      <c r="B20" s="124" t="s">
        <v>18</v>
      </c>
      <c r="C20" s="109" t="s">
        <v>112</v>
      </c>
      <c r="D20" s="125">
        <f>G20+J20+M20</f>
        <v>0</v>
      </c>
      <c r="E20" s="125">
        <v>0</v>
      </c>
      <c r="F20" s="125">
        <f>I20+L20+O20</f>
        <v>0</v>
      </c>
      <c r="G20" s="126">
        <v>0</v>
      </c>
      <c r="H20" s="125">
        <v>0</v>
      </c>
      <c r="I20" s="126">
        <v>0</v>
      </c>
      <c r="J20" s="126">
        <v>0</v>
      </c>
      <c r="K20" s="126">
        <v>0</v>
      </c>
      <c r="L20" s="126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</row>
    <row r="21" spans="1:19" ht="15.75" customHeight="1">
      <c r="A21" s="387" t="s">
        <v>19</v>
      </c>
      <c r="B21" s="388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9"/>
    </row>
    <row r="22" spans="1:19" ht="159.75" customHeight="1">
      <c r="A22" s="128" t="s">
        <v>20</v>
      </c>
      <c r="B22" s="113" t="s">
        <v>21</v>
      </c>
      <c r="C22" s="129" t="s">
        <v>22</v>
      </c>
      <c r="D22" s="130">
        <f>G22+J22+M22</f>
        <v>1260.51</v>
      </c>
      <c r="E22" s="130">
        <f>H22+K22+N22</f>
        <v>0</v>
      </c>
      <c r="F22" s="130">
        <f>I22+L22+O22</f>
        <v>0</v>
      </c>
      <c r="G22" s="131">
        <v>286.11</v>
      </c>
      <c r="H22" s="130">
        <v>0</v>
      </c>
      <c r="I22" s="131">
        <v>0</v>
      </c>
      <c r="J22" s="131">
        <v>474.4</v>
      </c>
      <c r="K22" s="131">
        <v>0</v>
      </c>
      <c r="L22" s="131">
        <v>0</v>
      </c>
      <c r="M22" s="132">
        <v>500</v>
      </c>
      <c r="N22" s="130">
        <v>0</v>
      </c>
      <c r="O22" s="130">
        <v>0</v>
      </c>
      <c r="P22" s="132">
        <v>0</v>
      </c>
      <c r="Q22" s="130">
        <v>0</v>
      </c>
      <c r="R22" s="130">
        <v>0</v>
      </c>
    </row>
    <row r="23" spans="1:19" ht="15.75" customHeight="1">
      <c r="A23" s="387" t="s">
        <v>23</v>
      </c>
      <c r="B23" s="388"/>
      <c r="C23" s="388"/>
      <c r="D23" s="388"/>
      <c r="E23" s="388"/>
      <c r="F23" s="388"/>
      <c r="G23" s="388"/>
      <c r="H23" s="388"/>
      <c r="I23" s="388"/>
      <c r="J23" s="388"/>
      <c r="K23" s="388"/>
      <c r="L23" s="388"/>
      <c r="M23" s="388"/>
      <c r="N23" s="388"/>
      <c r="O23" s="388"/>
      <c r="P23" s="388"/>
      <c r="Q23" s="388"/>
      <c r="R23" s="389"/>
    </row>
    <row r="24" spans="1:19" ht="80.25" customHeight="1">
      <c r="A24" s="128" t="s">
        <v>24</v>
      </c>
      <c r="B24" s="113" t="s">
        <v>122</v>
      </c>
      <c r="C24" s="110" t="s">
        <v>123</v>
      </c>
      <c r="D24" s="130">
        <f t="shared" ref="D24:F25" si="6">G24+J24+M24</f>
        <v>9.1999999999999993</v>
      </c>
      <c r="E24" s="130">
        <f t="shared" si="6"/>
        <v>0</v>
      </c>
      <c r="F24" s="130">
        <f t="shared" si="6"/>
        <v>0</v>
      </c>
      <c r="G24" s="131">
        <v>9.1999999999999993</v>
      </c>
      <c r="H24" s="130">
        <v>0</v>
      </c>
      <c r="I24" s="131">
        <v>0</v>
      </c>
      <c r="J24" s="131">
        <v>0</v>
      </c>
      <c r="K24" s="131">
        <v>0</v>
      </c>
      <c r="L24" s="131">
        <v>0</v>
      </c>
      <c r="M24" s="130">
        <v>0</v>
      </c>
      <c r="N24" s="130">
        <v>0</v>
      </c>
      <c r="O24" s="130">
        <v>0</v>
      </c>
      <c r="P24" s="130">
        <v>0</v>
      </c>
      <c r="Q24" s="130">
        <v>0</v>
      </c>
      <c r="R24" s="130">
        <v>0</v>
      </c>
    </row>
    <row r="25" spans="1:19" ht="177" customHeight="1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102">
        <v>0</v>
      </c>
      <c r="H25" s="34">
        <v>0</v>
      </c>
      <c r="I25" s="102">
        <v>0</v>
      </c>
      <c r="J25" s="102">
        <v>0</v>
      </c>
      <c r="K25" s="102">
        <v>0</v>
      </c>
      <c r="L25" s="102">
        <v>0</v>
      </c>
      <c r="M25" s="85">
        <v>0</v>
      </c>
      <c r="N25" s="34">
        <v>0</v>
      </c>
      <c r="O25" s="34">
        <v>0</v>
      </c>
      <c r="P25" s="85">
        <v>0</v>
      </c>
      <c r="Q25" s="34">
        <v>0</v>
      </c>
      <c r="R25" s="34">
        <v>0</v>
      </c>
    </row>
    <row r="26" spans="1:19" ht="15.75">
      <c r="A26" s="328" t="s">
        <v>29</v>
      </c>
      <c r="B26" s="328"/>
      <c r="C26" s="328"/>
      <c r="D26" s="328"/>
      <c r="E26" s="328"/>
      <c r="F26" s="328"/>
      <c r="G26" s="328"/>
      <c r="H26" s="328"/>
      <c r="I26" s="328"/>
      <c r="J26" s="328"/>
      <c r="K26" s="104"/>
      <c r="L26" s="104"/>
      <c r="M26" s="48"/>
      <c r="N26" s="48"/>
      <c r="O26" s="48"/>
      <c r="P26" s="48"/>
      <c r="Q26" s="48"/>
      <c r="R26" s="48"/>
    </row>
    <row r="27" spans="1:19" ht="90" customHeight="1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102">
        <v>0</v>
      </c>
      <c r="H27" s="34">
        <v>0</v>
      </c>
      <c r="I27" s="102">
        <v>0</v>
      </c>
      <c r="J27" s="102">
        <v>0</v>
      </c>
      <c r="K27" s="102">
        <v>0</v>
      </c>
      <c r="L27" s="102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>
      <c r="A28" s="379" t="s">
        <v>33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1"/>
    </row>
    <row r="29" spans="1:19" ht="15.75" customHeight="1">
      <c r="A29" s="387" t="s">
        <v>34</v>
      </c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9"/>
    </row>
    <row r="30" spans="1:19" ht="64.5" customHeight="1">
      <c r="A30" s="133" t="s">
        <v>35</v>
      </c>
      <c r="B30" s="113" t="s">
        <v>113</v>
      </c>
      <c r="C30" s="129" t="s">
        <v>43</v>
      </c>
      <c r="D30" s="130">
        <f>G30+J30+M30</f>
        <v>0</v>
      </c>
      <c r="E30" s="130">
        <f>H30+K30+N30</f>
        <v>0</v>
      </c>
      <c r="F30" s="130">
        <f>I30+L30+O30</f>
        <v>0</v>
      </c>
      <c r="G30" s="131">
        <v>0</v>
      </c>
      <c r="H30" s="130">
        <v>0</v>
      </c>
      <c r="I30" s="131">
        <v>0</v>
      </c>
      <c r="J30" s="131">
        <v>0</v>
      </c>
      <c r="K30" s="131">
        <v>0</v>
      </c>
      <c r="L30" s="131">
        <v>0</v>
      </c>
      <c r="M30" s="130">
        <v>0</v>
      </c>
      <c r="N30" s="130">
        <v>0</v>
      </c>
      <c r="O30" s="130">
        <v>0</v>
      </c>
      <c r="P30" s="130">
        <v>0</v>
      </c>
      <c r="Q30" s="130">
        <v>0</v>
      </c>
      <c r="R30" s="130">
        <v>0</v>
      </c>
      <c r="S30" s="35">
        <f>J31+J32</f>
        <v>41.7</v>
      </c>
    </row>
    <row r="31" spans="1:19" ht="87" customHeight="1">
      <c r="A31" s="112" t="s">
        <v>36</v>
      </c>
      <c r="B31" s="99" t="s">
        <v>142</v>
      </c>
      <c r="C31" s="65" t="s">
        <v>43</v>
      </c>
      <c r="D31" s="115">
        <v>0</v>
      </c>
      <c r="E31" s="115">
        <f>H31+K31+N31</f>
        <v>1744.55</v>
      </c>
      <c r="F31" s="115">
        <v>0</v>
      </c>
      <c r="G31" s="116">
        <v>0</v>
      </c>
      <c r="H31" s="115">
        <v>0</v>
      </c>
      <c r="I31" s="116">
        <v>0</v>
      </c>
      <c r="J31" s="116">
        <v>17.45</v>
      </c>
      <c r="K31" s="116">
        <v>1744.55</v>
      </c>
      <c r="L31" s="116">
        <v>0</v>
      </c>
      <c r="M31" s="115">
        <v>0</v>
      </c>
      <c r="N31" s="115">
        <v>0</v>
      </c>
      <c r="O31" s="115">
        <v>0</v>
      </c>
      <c r="P31" s="115">
        <v>0</v>
      </c>
      <c r="Q31" s="115">
        <v>0</v>
      </c>
      <c r="R31" s="115">
        <v>0</v>
      </c>
    </row>
    <row r="32" spans="1:19" ht="47.25" customHeight="1">
      <c r="A32" s="8" t="s">
        <v>120</v>
      </c>
      <c r="B32" s="167" t="s">
        <v>141</v>
      </c>
      <c r="C32" s="65" t="s">
        <v>43</v>
      </c>
      <c r="D32" s="116">
        <v>0</v>
      </c>
      <c r="E32" s="116">
        <v>0</v>
      </c>
      <c r="F32" s="116">
        <v>0</v>
      </c>
      <c r="G32" s="116">
        <v>0</v>
      </c>
      <c r="H32" s="116">
        <v>0</v>
      </c>
      <c r="I32" s="116">
        <v>0</v>
      </c>
      <c r="J32" s="116">
        <v>24.25</v>
      </c>
      <c r="K32" s="116">
        <v>2425.5</v>
      </c>
      <c r="L32" s="116">
        <v>0</v>
      </c>
      <c r="M32" s="114">
        <v>0</v>
      </c>
      <c r="N32" s="116">
        <v>0</v>
      </c>
      <c r="O32" s="114">
        <v>0</v>
      </c>
      <c r="P32" s="114">
        <v>0</v>
      </c>
      <c r="Q32" s="116">
        <v>0</v>
      </c>
      <c r="R32" s="114">
        <v>0</v>
      </c>
    </row>
    <row r="33" spans="1:19" ht="112.5" customHeight="1">
      <c r="A33" s="138" t="s">
        <v>124</v>
      </c>
      <c r="B33" s="113" t="s">
        <v>37</v>
      </c>
      <c r="C33" s="96" t="s">
        <v>28</v>
      </c>
      <c r="D33" s="34">
        <v>0</v>
      </c>
      <c r="E33" s="34">
        <v>0</v>
      </c>
      <c r="F33" s="34">
        <v>0</v>
      </c>
      <c r="G33" s="102">
        <v>0</v>
      </c>
      <c r="H33" s="34">
        <v>0</v>
      </c>
      <c r="I33" s="102">
        <v>0</v>
      </c>
      <c r="J33" s="102">
        <v>0</v>
      </c>
      <c r="K33" s="102">
        <v>0</v>
      </c>
      <c r="L33" s="102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>
      <c r="A34" s="387" t="s">
        <v>38</v>
      </c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9"/>
    </row>
    <row r="35" spans="1:19" ht="113.25" customHeight="1">
      <c r="A35" s="128" t="s">
        <v>39</v>
      </c>
      <c r="B35" s="113" t="s">
        <v>40</v>
      </c>
      <c r="C35" s="129" t="s">
        <v>111</v>
      </c>
      <c r="D35" s="130">
        <f t="shared" ref="D35:F38" si="7">G35+J35+M35</f>
        <v>9822.2200000000012</v>
      </c>
      <c r="E35" s="130">
        <f>H35+K35+N35</f>
        <v>0</v>
      </c>
      <c r="F35" s="130">
        <f>I35+L35+O35</f>
        <v>1771.3</v>
      </c>
      <c r="G35" s="131">
        <v>3318.2</v>
      </c>
      <c r="H35" s="130">
        <v>0</v>
      </c>
      <c r="I35" s="131">
        <v>590</v>
      </c>
      <c r="J35" s="131">
        <v>3352.01</v>
      </c>
      <c r="K35" s="131">
        <v>0</v>
      </c>
      <c r="L35" s="131">
        <v>1181.3</v>
      </c>
      <c r="M35" s="134">
        <v>3152.01</v>
      </c>
      <c r="N35" s="130">
        <v>0</v>
      </c>
      <c r="O35" s="132">
        <v>0</v>
      </c>
      <c r="P35" s="134">
        <v>3592.1</v>
      </c>
      <c r="Q35" s="130">
        <v>0</v>
      </c>
      <c r="R35" s="132">
        <v>0</v>
      </c>
    </row>
    <row r="36" spans="1:19" ht="125.25" customHeight="1">
      <c r="A36" s="8" t="s">
        <v>41</v>
      </c>
      <c r="B36" s="9" t="s">
        <v>42</v>
      </c>
      <c r="C36" s="105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102">
        <v>0</v>
      </c>
      <c r="H36" s="34">
        <v>0</v>
      </c>
      <c r="I36" s="102">
        <v>0</v>
      </c>
      <c r="J36" s="102">
        <v>333.9</v>
      </c>
      <c r="K36" s="102">
        <v>0</v>
      </c>
      <c r="L36" s="102">
        <v>0</v>
      </c>
      <c r="M36" s="34">
        <v>0</v>
      </c>
      <c r="N36" s="34">
        <v>0</v>
      </c>
      <c r="O36" s="85">
        <v>0</v>
      </c>
      <c r="P36" s="34">
        <v>0</v>
      </c>
      <c r="Q36" s="34">
        <v>0</v>
      </c>
      <c r="R36" s="85">
        <v>0</v>
      </c>
      <c r="S36" s="35">
        <f>J36-41.71</f>
        <v>292.19</v>
      </c>
    </row>
    <row r="37" spans="1:19" ht="68.25" customHeight="1">
      <c r="A37" s="8" t="s">
        <v>44</v>
      </c>
      <c r="B37" s="9" t="s">
        <v>45</v>
      </c>
      <c r="C37" s="96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102">
        <v>0</v>
      </c>
      <c r="H37" s="34">
        <v>0</v>
      </c>
      <c r="I37" s="102">
        <v>0</v>
      </c>
      <c r="J37" s="102">
        <v>50</v>
      </c>
      <c r="K37" s="102">
        <v>0</v>
      </c>
      <c r="L37" s="102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>
      <c r="A38" s="8" t="s">
        <v>46</v>
      </c>
      <c r="B38" s="9" t="s">
        <v>47</v>
      </c>
      <c r="C38" s="96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102">
        <v>0</v>
      </c>
      <c r="H38" s="34">
        <v>0</v>
      </c>
      <c r="I38" s="102">
        <v>0</v>
      </c>
      <c r="J38" s="102">
        <v>250</v>
      </c>
      <c r="K38" s="102">
        <v>0</v>
      </c>
      <c r="L38" s="102">
        <v>0</v>
      </c>
      <c r="M38" s="85">
        <v>0</v>
      </c>
      <c r="N38" s="34">
        <v>0</v>
      </c>
      <c r="O38" s="34">
        <v>0</v>
      </c>
      <c r="P38" s="85">
        <v>0</v>
      </c>
      <c r="Q38" s="34">
        <v>0</v>
      </c>
      <c r="R38" s="34">
        <v>0</v>
      </c>
    </row>
  </sheetData>
  <mergeCells count="26"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opLeftCell="A19" workbookViewId="0">
      <selection activeCell="A30" sqref="A1:R1048576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9.28515625" style="269" bestFit="1" customWidth="1"/>
    <col min="11" max="11" width="9.5703125" style="269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91"/>
      <c r="B1" s="192"/>
      <c r="C1" s="192"/>
      <c r="D1" s="193"/>
      <c r="E1" s="194"/>
      <c r="F1" s="195"/>
      <c r="G1" s="196"/>
      <c r="H1" s="197"/>
      <c r="I1" s="198"/>
      <c r="J1" s="259"/>
      <c r="K1" s="259"/>
      <c r="L1" s="242"/>
      <c r="M1" s="404" t="s">
        <v>0</v>
      </c>
      <c r="N1" s="404"/>
      <c r="O1" s="404"/>
      <c r="P1" s="404"/>
      <c r="Q1" s="404"/>
      <c r="R1" s="197"/>
    </row>
    <row r="2" spans="1:18" ht="15.75">
      <c r="A2" s="191"/>
      <c r="B2" s="192"/>
      <c r="C2" s="192"/>
      <c r="D2" s="193"/>
      <c r="E2" s="194"/>
      <c r="F2" s="195"/>
      <c r="G2" s="196"/>
      <c r="H2" s="200"/>
      <c r="I2" s="198"/>
      <c r="J2" s="259"/>
      <c r="K2" s="259"/>
      <c r="L2" s="242"/>
      <c r="M2" s="243"/>
      <c r="N2" s="243"/>
      <c r="O2" s="243"/>
      <c r="P2" s="64"/>
      <c r="Q2" s="64"/>
      <c r="R2" s="197"/>
    </row>
    <row r="3" spans="1:18" ht="15.75">
      <c r="A3" s="201"/>
      <c r="B3" s="197"/>
      <c r="C3" s="197"/>
      <c r="D3" s="194"/>
      <c r="E3" s="194"/>
      <c r="F3" s="194"/>
      <c r="G3" s="196"/>
      <c r="H3" s="197"/>
      <c r="I3" s="198"/>
      <c r="J3" s="259"/>
      <c r="K3" s="259"/>
      <c r="L3" s="244" t="s">
        <v>129</v>
      </c>
      <c r="M3" s="245"/>
      <c r="N3" s="245"/>
      <c r="O3" s="245"/>
      <c r="P3" s="245"/>
      <c r="Q3" s="245"/>
      <c r="R3" s="202"/>
    </row>
    <row r="4" spans="1:18" ht="15.75">
      <c r="A4" s="201"/>
      <c r="B4" s="197"/>
      <c r="C4" s="197"/>
      <c r="D4" s="194"/>
      <c r="E4" s="194"/>
      <c r="F4" s="194"/>
      <c r="G4" s="196"/>
      <c r="H4" s="197"/>
      <c r="I4" s="198"/>
      <c r="J4" s="259"/>
      <c r="K4" s="259"/>
      <c r="L4" s="244" t="s">
        <v>2</v>
      </c>
      <c r="M4" s="245"/>
      <c r="N4" s="245"/>
      <c r="O4" s="245"/>
      <c r="P4" s="245"/>
      <c r="Q4" s="245"/>
      <c r="R4" s="202"/>
    </row>
    <row r="5" spans="1:18" ht="15.75">
      <c r="A5" s="201"/>
      <c r="B5" s="197"/>
      <c r="C5" s="197"/>
      <c r="D5" s="194"/>
      <c r="E5" s="194"/>
      <c r="F5" s="194"/>
      <c r="G5" s="196"/>
      <c r="H5" s="197"/>
      <c r="I5" s="198"/>
      <c r="J5" s="259"/>
      <c r="K5" s="259"/>
      <c r="L5" s="244" t="s">
        <v>130</v>
      </c>
      <c r="M5" s="245"/>
      <c r="N5" s="245"/>
      <c r="O5" s="245"/>
      <c r="P5" s="245"/>
      <c r="Q5" s="245"/>
      <c r="R5" s="202"/>
    </row>
    <row r="6" spans="1:18" ht="15.75">
      <c r="A6" s="201"/>
      <c r="B6" s="197"/>
      <c r="C6" s="197"/>
      <c r="D6" s="194"/>
      <c r="E6" s="194"/>
      <c r="F6" s="194"/>
      <c r="G6" s="196"/>
      <c r="H6" s="197"/>
      <c r="I6" s="198"/>
      <c r="J6" s="259"/>
      <c r="K6" s="259"/>
      <c r="L6" s="244" t="s">
        <v>131</v>
      </c>
      <c r="M6" s="245"/>
      <c r="N6" s="245"/>
      <c r="O6" s="245"/>
      <c r="P6" s="245"/>
      <c r="Q6" s="245"/>
      <c r="R6" s="202"/>
    </row>
    <row r="7" spans="1:18" ht="15.75">
      <c r="A7" s="201"/>
      <c r="B7" s="197"/>
      <c r="C7" s="197"/>
      <c r="D7" s="194"/>
      <c r="E7" s="194"/>
      <c r="F7" s="194"/>
      <c r="G7" s="196"/>
      <c r="H7" s="197"/>
      <c r="I7" s="198"/>
      <c r="J7" s="259"/>
      <c r="K7" s="259"/>
      <c r="L7" s="242"/>
      <c r="M7" s="185" t="s">
        <v>148</v>
      </c>
      <c r="N7" s="185"/>
      <c r="O7" s="185"/>
      <c r="P7" s="185"/>
      <c r="Q7" s="185"/>
      <c r="R7" s="197"/>
    </row>
    <row r="8" spans="1:18" ht="25.5" customHeight="1">
      <c r="A8" s="203"/>
      <c r="B8" s="204"/>
      <c r="C8" s="204"/>
      <c r="D8" s="205"/>
      <c r="E8" s="205"/>
      <c r="F8" s="197"/>
      <c r="G8" s="196"/>
      <c r="H8" s="205" t="s">
        <v>86</v>
      </c>
      <c r="I8" s="198"/>
      <c r="J8" s="259"/>
      <c r="K8" s="259"/>
      <c r="L8" s="199"/>
      <c r="M8" s="206"/>
      <c r="N8" s="206"/>
      <c r="O8" s="205"/>
      <c r="P8" s="197"/>
      <c r="Q8" s="197"/>
      <c r="R8" s="197"/>
    </row>
    <row r="9" spans="1:18" ht="29.25" customHeight="1">
      <c r="A9" s="203"/>
      <c r="B9" s="405" t="s">
        <v>132</v>
      </c>
      <c r="C9" s="405"/>
      <c r="D9" s="405"/>
      <c r="E9" s="405"/>
      <c r="F9" s="405"/>
      <c r="G9" s="405"/>
      <c r="H9" s="405"/>
      <c r="I9" s="405"/>
      <c r="J9" s="405"/>
      <c r="K9" s="405"/>
      <c r="L9" s="405"/>
      <c r="M9" s="405"/>
      <c r="N9" s="405"/>
      <c r="O9" s="405"/>
      <c r="P9" s="405"/>
      <c r="Q9" s="405"/>
      <c r="R9" s="405"/>
    </row>
    <row r="10" spans="1:18">
      <c r="A10" s="207" t="s">
        <v>6</v>
      </c>
      <c r="B10" s="197"/>
      <c r="C10" s="197"/>
      <c r="D10" s="194"/>
      <c r="E10" s="194"/>
      <c r="F10" s="194"/>
      <c r="G10" s="208"/>
      <c r="H10" s="194"/>
      <c r="I10" s="208"/>
      <c r="J10" s="260"/>
      <c r="K10" s="260"/>
      <c r="L10" s="208"/>
      <c r="M10" s="194"/>
      <c r="N10" s="194"/>
      <c r="O10" s="194"/>
      <c r="P10" s="197"/>
      <c r="Q10" s="197"/>
      <c r="R10" s="197"/>
    </row>
    <row r="11" spans="1:18">
      <c r="A11" s="326" t="s">
        <v>48</v>
      </c>
      <c r="B11" s="322" t="s">
        <v>7</v>
      </c>
      <c r="C11" s="406" t="s">
        <v>8</v>
      </c>
      <c r="D11" s="315" t="s">
        <v>9</v>
      </c>
      <c r="E11" s="316"/>
      <c r="F11" s="188"/>
      <c r="G11" s="317">
        <v>2018</v>
      </c>
      <c r="H11" s="318"/>
      <c r="I11" s="190"/>
      <c r="J11" s="407">
        <v>2019</v>
      </c>
      <c r="K11" s="407"/>
      <c r="L11" s="190"/>
      <c r="M11" s="332">
        <v>2020</v>
      </c>
      <c r="N11" s="332"/>
      <c r="O11" s="332"/>
      <c r="P11" s="332">
        <v>2021</v>
      </c>
      <c r="Q11" s="332"/>
      <c r="R11" s="332"/>
    </row>
    <row r="12" spans="1:18" ht="126.75">
      <c r="A12" s="327"/>
      <c r="B12" s="323"/>
      <c r="C12" s="323"/>
      <c r="D12" s="39" t="s">
        <v>115</v>
      </c>
      <c r="E12" s="40" t="s">
        <v>118</v>
      </c>
      <c r="F12" s="39" t="s">
        <v>119</v>
      </c>
      <c r="G12" s="100" t="s">
        <v>115</v>
      </c>
      <c r="H12" s="40" t="s">
        <v>118</v>
      </c>
      <c r="I12" s="100" t="s">
        <v>116</v>
      </c>
      <c r="J12" s="261" t="s">
        <v>115</v>
      </c>
      <c r="K12" s="261" t="s">
        <v>118</v>
      </c>
      <c r="L12" s="100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8">
      <c r="A13" s="209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262">
        <v>14</v>
      </c>
      <c r="K13" s="262">
        <v>15</v>
      </c>
      <c r="L13" s="101">
        <v>16</v>
      </c>
      <c r="M13" s="189">
        <v>17</v>
      </c>
      <c r="N13" s="189">
        <v>18</v>
      </c>
      <c r="O13" s="189">
        <v>19</v>
      </c>
      <c r="P13" s="189">
        <v>17</v>
      </c>
      <c r="Q13" s="189">
        <v>18</v>
      </c>
      <c r="R13" s="189">
        <v>19</v>
      </c>
    </row>
    <row r="14" spans="1:18">
      <c r="A14" s="394" t="s">
        <v>10</v>
      </c>
      <c r="B14" s="395"/>
      <c r="C14" s="396"/>
      <c r="D14" s="408">
        <f>G14+J14+M14+P14</f>
        <v>21320.98</v>
      </c>
      <c r="E14" s="409"/>
      <c r="F14" s="210"/>
      <c r="G14" s="402">
        <f t="shared" ref="G14" si="0">G15+H15+I15</f>
        <v>4203.51</v>
      </c>
      <c r="H14" s="403"/>
      <c r="I14" s="403"/>
      <c r="J14" s="402">
        <f t="shared" ref="J14" si="1">J15+K15+L15</f>
        <v>9873.36</v>
      </c>
      <c r="K14" s="403"/>
      <c r="L14" s="403"/>
      <c r="M14" s="402">
        <f t="shared" ref="M14" si="2">M15+N15+O15</f>
        <v>3652.01</v>
      </c>
      <c r="N14" s="403"/>
      <c r="O14" s="403"/>
      <c r="P14" s="402">
        <f>P15+Q15+R15</f>
        <v>3592.1</v>
      </c>
      <c r="Q14" s="403"/>
      <c r="R14" s="403"/>
    </row>
    <row r="15" spans="1:18">
      <c r="A15" s="394" t="s">
        <v>11</v>
      </c>
      <c r="B15" s="395"/>
      <c r="C15" s="396"/>
      <c r="D15" s="182">
        <f>D16+D17</f>
        <v>15379.630000000001</v>
      </c>
      <c r="E15" s="182">
        <f t="shared" ref="E15:R15" si="3">E16+E17</f>
        <v>4170.05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263">
        <f t="shared" si="3"/>
        <v>4522.01</v>
      </c>
      <c r="K15" s="263">
        <f t="shared" si="3"/>
        <v>4170.05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8" ht="90">
      <c r="A16" s="211" t="s">
        <v>114</v>
      </c>
      <c r="B16" s="400" t="s">
        <v>12</v>
      </c>
      <c r="C16" s="212" t="s">
        <v>123</v>
      </c>
      <c r="D16" s="213">
        <f>G16+J16+M16+P16</f>
        <v>1945.31</v>
      </c>
      <c r="E16" s="213">
        <f>H16+K16+N16+Q16</f>
        <v>4170.05</v>
      </c>
      <c r="F16" s="213">
        <f t="shared" ref="F16:R16" si="4">F22+F24+F30+F31+F32+F36+F37+F38</f>
        <v>0</v>
      </c>
      <c r="G16" s="214">
        <f t="shared" si="4"/>
        <v>295.31</v>
      </c>
      <c r="H16" s="213">
        <f t="shared" si="4"/>
        <v>0</v>
      </c>
      <c r="I16" s="213">
        <f t="shared" si="4"/>
        <v>0</v>
      </c>
      <c r="J16" s="264">
        <f>J22+J24+J25+J27+J30+J31+J32+J33+J36+J37+J38</f>
        <v>1150</v>
      </c>
      <c r="K16" s="264">
        <f t="shared" si="4"/>
        <v>4170.05</v>
      </c>
      <c r="L16" s="213">
        <f t="shared" si="4"/>
        <v>0</v>
      </c>
      <c r="M16" s="213">
        <f t="shared" si="4"/>
        <v>500</v>
      </c>
      <c r="N16" s="213">
        <f t="shared" si="4"/>
        <v>0</v>
      </c>
      <c r="O16" s="213">
        <f t="shared" si="4"/>
        <v>0</v>
      </c>
      <c r="P16" s="213">
        <f t="shared" si="4"/>
        <v>0</v>
      </c>
      <c r="Q16" s="213">
        <f t="shared" si="4"/>
        <v>0</v>
      </c>
      <c r="R16" s="213">
        <f t="shared" si="4"/>
        <v>0</v>
      </c>
    </row>
    <row r="17" spans="1:18" ht="30">
      <c r="A17" s="215"/>
      <c r="B17" s="401"/>
      <c r="C17" s="212" t="s">
        <v>14</v>
      </c>
      <c r="D17" s="213">
        <f>G17+J17+M17+P17</f>
        <v>13434.320000000002</v>
      </c>
      <c r="E17" s="213">
        <f t="shared" ref="E17:R17" si="5">E20+E25+E27+E33+E35</f>
        <v>0</v>
      </c>
      <c r="F17" s="213">
        <f t="shared" si="5"/>
        <v>1771.3</v>
      </c>
      <c r="G17" s="214">
        <f t="shared" si="5"/>
        <v>3318.2</v>
      </c>
      <c r="H17" s="213">
        <f t="shared" si="5"/>
        <v>0</v>
      </c>
      <c r="I17" s="213">
        <f t="shared" si="5"/>
        <v>590</v>
      </c>
      <c r="J17" s="264">
        <f t="shared" si="5"/>
        <v>3372.01</v>
      </c>
      <c r="K17" s="264">
        <f t="shared" si="5"/>
        <v>0</v>
      </c>
      <c r="L17" s="213">
        <f t="shared" si="5"/>
        <v>1181.3</v>
      </c>
      <c r="M17" s="213">
        <f t="shared" si="5"/>
        <v>3152.01</v>
      </c>
      <c r="N17" s="213">
        <f t="shared" si="5"/>
        <v>0</v>
      </c>
      <c r="O17" s="213">
        <f t="shared" si="5"/>
        <v>0</v>
      </c>
      <c r="P17" s="213">
        <f t="shared" si="5"/>
        <v>3592.1</v>
      </c>
      <c r="Q17" s="213">
        <f t="shared" si="5"/>
        <v>0</v>
      </c>
      <c r="R17" s="213">
        <f t="shared" si="5"/>
        <v>0</v>
      </c>
    </row>
    <row r="18" spans="1:18">
      <c r="A18" s="315" t="s">
        <v>15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316"/>
      <c r="P18" s="316"/>
      <c r="Q18" s="316"/>
      <c r="R18" s="317"/>
    </row>
    <row r="19" spans="1:18">
      <c r="A19" s="397" t="s">
        <v>16</v>
      </c>
      <c r="B19" s="398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9"/>
    </row>
    <row r="20" spans="1:18" ht="77.25" customHeight="1">
      <c r="A20" s="216" t="s">
        <v>17</v>
      </c>
      <c r="B20" s="217" t="s">
        <v>18</v>
      </c>
      <c r="C20" s="218" t="s">
        <v>112</v>
      </c>
      <c r="D20" s="219">
        <f>G20+J20+M20</f>
        <v>0</v>
      </c>
      <c r="E20" s="219">
        <v>0</v>
      </c>
      <c r="F20" s="219">
        <f>I20+L20+O20</f>
        <v>0</v>
      </c>
      <c r="G20" s="220">
        <v>0</v>
      </c>
      <c r="H20" s="219">
        <v>0</v>
      </c>
      <c r="I20" s="220">
        <v>0</v>
      </c>
      <c r="J20" s="265">
        <v>0</v>
      </c>
      <c r="K20" s="265">
        <v>0</v>
      </c>
      <c r="L20" s="220">
        <v>0</v>
      </c>
      <c r="M20" s="221">
        <v>0</v>
      </c>
      <c r="N20" s="221">
        <v>0</v>
      </c>
      <c r="O20" s="221">
        <v>0</v>
      </c>
      <c r="P20" s="221">
        <v>0</v>
      </c>
      <c r="Q20" s="221">
        <v>0</v>
      </c>
      <c r="R20" s="221">
        <v>0</v>
      </c>
    </row>
    <row r="21" spans="1:18">
      <c r="A21" s="397" t="s">
        <v>19</v>
      </c>
      <c r="B21" s="398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9"/>
    </row>
    <row r="22" spans="1:18" ht="165">
      <c r="A22" s="222" t="s">
        <v>20</v>
      </c>
      <c r="B22" s="223" t="s">
        <v>21</v>
      </c>
      <c r="C22" s="224" t="s">
        <v>22</v>
      </c>
      <c r="D22" s="225">
        <f>G22+J22+M22</f>
        <v>1240.51</v>
      </c>
      <c r="E22" s="225">
        <f>H22+K22+N22</f>
        <v>0</v>
      </c>
      <c r="F22" s="225">
        <f>I22+L22+O22</f>
        <v>0</v>
      </c>
      <c r="G22" s="226">
        <v>286.11</v>
      </c>
      <c r="H22" s="225">
        <v>0</v>
      </c>
      <c r="I22" s="226">
        <v>0</v>
      </c>
      <c r="J22" s="266">
        <v>454.4</v>
      </c>
      <c r="K22" s="266">
        <v>0</v>
      </c>
      <c r="L22" s="226">
        <v>0</v>
      </c>
      <c r="M22" s="227">
        <v>500</v>
      </c>
      <c r="N22" s="225">
        <v>0</v>
      </c>
      <c r="O22" s="225">
        <v>0</v>
      </c>
      <c r="P22" s="227">
        <v>0</v>
      </c>
      <c r="Q22" s="225">
        <v>0</v>
      </c>
      <c r="R22" s="225">
        <v>0</v>
      </c>
    </row>
    <row r="23" spans="1:18">
      <c r="A23" s="397" t="s">
        <v>23</v>
      </c>
      <c r="B23" s="398"/>
      <c r="C23" s="398"/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9"/>
    </row>
    <row r="24" spans="1:18" ht="90">
      <c r="A24" s="222" t="s">
        <v>24</v>
      </c>
      <c r="B24" s="223" t="s">
        <v>122</v>
      </c>
      <c r="C24" s="228" t="s">
        <v>123</v>
      </c>
      <c r="D24" s="225">
        <f t="shared" ref="D24:F25" si="6">G24+J24+M24</f>
        <v>9.1999999999999993</v>
      </c>
      <c r="E24" s="225">
        <f t="shared" si="6"/>
        <v>0</v>
      </c>
      <c r="F24" s="225">
        <f t="shared" si="6"/>
        <v>0</v>
      </c>
      <c r="G24" s="226">
        <v>9.1999999999999993</v>
      </c>
      <c r="H24" s="225">
        <v>0</v>
      </c>
      <c r="I24" s="226">
        <v>0</v>
      </c>
      <c r="J24" s="266">
        <v>0</v>
      </c>
      <c r="K24" s="266">
        <v>0</v>
      </c>
      <c r="L24" s="226">
        <v>0</v>
      </c>
      <c r="M24" s="225">
        <v>0</v>
      </c>
      <c r="N24" s="225">
        <v>0</v>
      </c>
      <c r="O24" s="225">
        <v>0</v>
      </c>
      <c r="P24" s="225">
        <v>0</v>
      </c>
      <c r="Q24" s="225">
        <v>0</v>
      </c>
      <c r="R24" s="225">
        <v>0</v>
      </c>
    </row>
    <row r="25" spans="1:18" ht="198" customHeight="1">
      <c r="A25" s="229" t="s">
        <v>26</v>
      </c>
      <c r="B25" s="230" t="s">
        <v>27</v>
      </c>
      <c r="C25" s="10" t="s">
        <v>28</v>
      </c>
      <c r="D25" s="213">
        <f t="shared" si="6"/>
        <v>0</v>
      </c>
      <c r="E25" s="213">
        <f>H25+K25+N25</f>
        <v>0</v>
      </c>
      <c r="F25" s="213">
        <f t="shared" si="6"/>
        <v>0</v>
      </c>
      <c r="G25" s="214">
        <v>0</v>
      </c>
      <c r="H25" s="213">
        <v>0</v>
      </c>
      <c r="I25" s="214">
        <v>0</v>
      </c>
      <c r="J25" s="264">
        <v>0</v>
      </c>
      <c r="K25" s="264">
        <v>0</v>
      </c>
      <c r="L25" s="214">
        <v>0</v>
      </c>
      <c r="M25" s="231">
        <v>0</v>
      </c>
      <c r="N25" s="213">
        <v>0</v>
      </c>
      <c r="O25" s="213">
        <v>0</v>
      </c>
      <c r="P25" s="231">
        <v>0</v>
      </c>
      <c r="Q25" s="213">
        <v>0</v>
      </c>
      <c r="R25" s="213">
        <v>0</v>
      </c>
    </row>
    <row r="26" spans="1:18">
      <c r="A26" s="393" t="s">
        <v>29</v>
      </c>
      <c r="B26" s="393"/>
      <c r="C26" s="393"/>
      <c r="D26" s="393"/>
      <c r="E26" s="393"/>
      <c r="F26" s="393"/>
      <c r="G26" s="393"/>
      <c r="H26" s="393"/>
      <c r="I26" s="393"/>
      <c r="J26" s="393"/>
      <c r="K26" s="267"/>
      <c r="L26" s="232"/>
      <c r="M26" s="233"/>
      <c r="N26" s="233"/>
      <c r="O26" s="233"/>
      <c r="P26" s="233"/>
      <c r="Q26" s="233"/>
      <c r="R26" s="233"/>
    </row>
    <row r="27" spans="1:18" ht="90">
      <c r="A27" s="229" t="s">
        <v>30</v>
      </c>
      <c r="B27" s="230" t="s">
        <v>31</v>
      </c>
      <c r="C27" s="10" t="s">
        <v>32</v>
      </c>
      <c r="D27" s="213">
        <v>0</v>
      </c>
      <c r="E27" s="213">
        <v>0</v>
      </c>
      <c r="F27" s="213">
        <v>0</v>
      </c>
      <c r="G27" s="214">
        <v>0</v>
      </c>
      <c r="H27" s="213">
        <v>0</v>
      </c>
      <c r="I27" s="214">
        <v>0</v>
      </c>
      <c r="J27" s="264">
        <v>0</v>
      </c>
      <c r="K27" s="264">
        <v>0</v>
      </c>
      <c r="L27" s="214">
        <v>0</v>
      </c>
      <c r="M27" s="213">
        <v>0</v>
      </c>
      <c r="N27" s="213">
        <v>0</v>
      </c>
      <c r="O27" s="213">
        <v>0</v>
      </c>
      <c r="P27" s="213">
        <v>0</v>
      </c>
      <c r="Q27" s="213">
        <v>0</v>
      </c>
      <c r="R27" s="213">
        <v>0</v>
      </c>
    </row>
    <row r="28" spans="1:18">
      <c r="A28" s="394" t="s">
        <v>33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6"/>
    </row>
    <row r="29" spans="1:18">
      <c r="A29" s="397" t="s">
        <v>34</v>
      </c>
      <c r="B29" s="398"/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9"/>
    </row>
    <row r="30" spans="1:18" ht="224.25" customHeight="1">
      <c r="A30" s="234" t="s">
        <v>35</v>
      </c>
      <c r="B30" s="223" t="s">
        <v>113</v>
      </c>
      <c r="C30" s="224" t="s">
        <v>43</v>
      </c>
      <c r="D30" s="225">
        <f>G30+J30+M30</f>
        <v>0</v>
      </c>
      <c r="E30" s="225">
        <f>H30+K30+N30</f>
        <v>0</v>
      </c>
      <c r="F30" s="225">
        <f>I30+L30+O30</f>
        <v>0</v>
      </c>
      <c r="G30" s="226">
        <v>0</v>
      </c>
      <c r="H30" s="225">
        <v>0</v>
      </c>
      <c r="I30" s="226">
        <v>0</v>
      </c>
      <c r="J30" s="266">
        <v>0</v>
      </c>
      <c r="K30" s="266">
        <v>0</v>
      </c>
      <c r="L30" s="226">
        <v>0</v>
      </c>
      <c r="M30" s="225">
        <v>0</v>
      </c>
      <c r="N30" s="225">
        <v>0</v>
      </c>
      <c r="O30" s="225">
        <v>0</v>
      </c>
      <c r="P30" s="225">
        <v>0</v>
      </c>
      <c r="Q30" s="225">
        <v>0</v>
      </c>
      <c r="R30" s="225">
        <v>0</v>
      </c>
    </row>
    <row r="31" spans="1:18" ht="120.75" customHeight="1">
      <c r="A31" s="216" t="s">
        <v>36</v>
      </c>
      <c r="B31" s="235" t="s">
        <v>147</v>
      </c>
      <c r="C31" s="65" t="s">
        <v>43</v>
      </c>
      <c r="D31" s="236">
        <v>0</v>
      </c>
      <c r="E31" s="236">
        <f>H31+K31+N31</f>
        <v>1744.55</v>
      </c>
      <c r="F31" s="236">
        <v>0</v>
      </c>
      <c r="G31" s="237">
        <v>0</v>
      </c>
      <c r="H31" s="236">
        <v>0</v>
      </c>
      <c r="I31" s="237">
        <v>0</v>
      </c>
      <c r="J31" s="268">
        <v>17.45</v>
      </c>
      <c r="K31" s="268">
        <v>1744.55</v>
      </c>
      <c r="L31" s="237">
        <v>0</v>
      </c>
      <c r="M31" s="236">
        <v>0</v>
      </c>
      <c r="N31" s="236">
        <v>0</v>
      </c>
      <c r="O31" s="236">
        <v>0</v>
      </c>
      <c r="P31" s="236">
        <v>0</v>
      </c>
      <c r="Q31" s="236">
        <v>0</v>
      </c>
      <c r="R31" s="236">
        <v>0</v>
      </c>
    </row>
    <row r="32" spans="1:18" ht="60">
      <c r="A32" s="229" t="s">
        <v>120</v>
      </c>
      <c r="B32" s="167" t="s">
        <v>141</v>
      </c>
      <c r="C32" s="65" t="s">
        <v>43</v>
      </c>
      <c r="D32" s="237">
        <v>0</v>
      </c>
      <c r="E32" s="237">
        <v>0</v>
      </c>
      <c r="F32" s="237">
        <v>0</v>
      </c>
      <c r="G32" s="237">
        <v>0</v>
      </c>
      <c r="H32" s="237">
        <v>0</v>
      </c>
      <c r="I32" s="237">
        <v>0</v>
      </c>
      <c r="J32" s="268">
        <v>24.25</v>
      </c>
      <c r="K32" s="268">
        <v>2425.5</v>
      </c>
      <c r="L32" s="237">
        <v>0</v>
      </c>
      <c r="M32" s="238">
        <v>0</v>
      </c>
      <c r="N32" s="237">
        <v>0</v>
      </c>
      <c r="O32" s="238">
        <v>0</v>
      </c>
      <c r="P32" s="238">
        <v>0</v>
      </c>
      <c r="Q32" s="237">
        <v>0</v>
      </c>
      <c r="R32" s="238">
        <v>0</v>
      </c>
    </row>
    <row r="33" spans="1:18" ht="121.5" customHeight="1">
      <c r="A33" s="239" t="s">
        <v>124</v>
      </c>
      <c r="B33" s="223" t="s">
        <v>37</v>
      </c>
      <c r="C33" s="240" t="s">
        <v>28</v>
      </c>
      <c r="D33" s="213">
        <v>0</v>
      </c>
      <c r="E33" s="213">
        <v>0</v>
      </c>
      <c r="F33" s="213">
        <v>0</v>
      </c>
      <c r="G33" s="214">
        <v>0</v>
      </c>
      <c r="H33" s="213">
        <v>0</v>
      </c>
      <c r="I33" s="214">
        <v>0</v>
      </c>
      <c r="J33" s="264">
        <v>20</v>
      </c>
      <c r="K33" s="264">
        <v>0</v>
      </c>
      <c r="L33" s="214">
        <v>0</v>
      </c>
      <c r="M33" s="213">
        <v>0</v>
      </c>
      <c r="N33" s="213">
        <v>0</v>
      </c>
      <c r="O33" s="213">
        <v>0</v>
      </c>
      <c r="P33" s="213">
        <v>0</v>
      </c>
      <c r="Q33" s="213">
        <v>0</v>
      </c>
      <c r="R33" s="213">
        <v>0</v>
      </c>
    </row>
    <row r="34" spans="1:18">
      <c r="A34" s="397" t="s">
        <v>38</v>
      </c>
      <c r="B34" s="398"/>
      <c r="C34" s="398"/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9"/>
    </row>
    <row r="35" spans="1:18" ht="135" customHeight="1">
      <c r="A35" s="222" t="s">
        <v>39</v>
      </c>
      <c r="B35" s="223" t="s">
        <v>40</v>
      </c>
      <c r="C35" s="224" t="s">
        <v>111</v>
      </c>
      <c r="D35" s="225">
        <f t="shared" ref="D35:F38" si="7">G35+J35+M35</f>
        <v>9822.2200000000012</v>
      </c>
      <c r="E35" s="225">
        <f>H35+K35+N35</f>
        <v>0</v>
      </c>
      <c r="F35" s="225">
        <f>I35+L35+O35</f>
        <v>1771.3</v>
      </c>
      <c r="G35" s="226">
        <v>3318.2</v>
      </c>
      <c r="H35" s="225">
        <v>0</v>
      </c>
      <c r="I35" s="226">
        <v>590</v>
      </c>
      <c r="J35" s="266">
        <v>3352.01</v>
      </c>
      <c r="K35" s="266">
        <v>0</v>
      </c>
      <c r="L35" s="226">
        <v>1181.3</v>
      </c>
      <c r="M35" s="241">
        <v>3152.01</v>
      </c>
      <c r="N35" s="225">
        <v>0</v>
      </c>
      <c r="O35" s="227">
        <v>0</v>
      </c>
      <c r="P35" s="241">
        <v>3592.1</v>
      </c>
      <c r="Q35" s="225">
        <v>0</v>
      </c>
      <c r="R35" s="227">
        <v>0</v>
      </c>
    </row>
    <row r="36" spans="1:18" ht="135">
      <c r="A36" s="229" t="s">
        <v>41</v>
      </c>
      <c r="B36" s="230" t="s">
        <v>42</v>
      </c>
      <c r="C36" s="240" t="s">
        <v>43</v>
      </c>
      <c r="D36" s="213">
        <f t="shared" si="7"/>
        <v>333.9</v>
      </c>
      <c r="E36" s="213">
        <f>H36+K36+N36</f>
        <v>0</v>
      </c>
      <c r="F36" s="213">
        <f>I36+L36+O36</f>
        <v>0</v>
      </c>
      <c r="G36" s="214">
        <v>0</v>
      </c>
      <c r="H36" s="213">
        <v>0</v>
      </c>
      <c r="I36" s="214">
        <v>0</v>
      </c>
      <c r="J36" s="264">
        <v>333.9</v>
      </c>
      <c r="K36" s="264">
        <v>0</v>
      </c>
      <c r="L36" s="214">
        <v>0</v>
      </c>
      <c r="M36" s="213">
        <v>0</v>
      </c>
      <c r="N36" s="213">
        <v>0</v>
      </c>
      <c r="O36" s="231">
        <v>0</v>
      </c>
      <c r="P36" s="213">
        <v>0</v>
      </c>
      <c r="Q36" s="213">
        <v>0</v>
      </c>
      <c r="R36" s="231">
        <v>0</v>
      </c>
    </row>
    <row r="37" spans="1:18" ht="60">
      <c r="A37" s="229" t="s">
        <v>44</v>
      </c>
      <c r="B37" s="230" t="s">
        <v>45</v>
      </c>
      <c r="C37" s="240" t="s">
        <v>43</v>
      </c>
      <c r="D37" s="213">
        <f t="shared" si="7"/>
        <v>50</v>
      </c>
      <c r="E37" s="213">
        <f>H37+K37+N37</f>
        <v>0</v>
      </c>
      <c r="F37" s="213">
        <f t="shared" si="7"/>
        <v>0</v>
      </c>
      <c r="G37" s="214">
        <v>0</v>
      </c>
      <c r="H37" s="213">
        <v>0</v>
      </c>
      <c r="I37" s="214">
        <v>0</v>
      </c>
      <c r="J37" s="264">
        <v>50</v>
      </c>
      <c r="K37" s="264">
        <v>0</v>
      </c>
      <c r="L37" s="214">
        <v>0</v>
      </c>
      <c r="M37" s="213">
        <v>0</v>
      </c>
      <c r="N37" s="213">
        <v>0</v>
      </c>
      <c r="O37" s="213">
        <v>0</v>
      </c>
      <c r="P37" s="213">
        <v>0</v>
      </c>
      <c r="Q37" s="213">
        <v>0</v>
      </c>
      <c r="R37" s="213">
        <v>0</v>
      </c>
    </row>
    <row r="38" spans="1:18" ht="226.5" customHeight="1">
      <c r="A38" s="229" t="s">
        <v>46</v>
      </c>
      <c r="B38" s="230" t="s">
        <v>47</v>
      </c>
      <c r="C38" s="240" t="s">
        <v>43</v>
      </c>
      <c r="D38" s="213">
        <f t="shared" si="7"/>
        <v>250</v>
      </c>
      <c r="E38" s="213">
        <f t="shared" si="7"/>
        <v>0</v>
      </c>
      <c r="F38" s="213">
        <f t="shared" si="7"/>
        <v>0</v>
      </c>
      <c r="G38" s="214">
        <v>0</v>
      </c>
      <c r="H38" s="213">
        <v>0</v>
      </c>
      <c r="I38" s="214">
        <v>0</v>
      </c>
      <c r="J38" s="264">
        <v>250</v>
      </c>
      <c r="K38" s="264">
        <v>0</v>
      </c>
      <c r="L38" s="214">
        <v>0</v>
      </c>
      <c r="M38" s="231">
        <v>0</v>
      </c>
      <c r="N38" s="213">
        <v>0</v>
      </c>
      <c r="O38" s="213">
        <v>0</v>
      </c>
      <c r="P38" s="231">
        <v>0</v>
      </c>
      <c r="Q38" s="213">
        <v>0</v>
      </c>
      <c r="R38" s="213">
        <v>0</v>
      </c>
    </row>
  </sheetData>
  <mergeCells count="26"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</mergeCells>
  <pageMargins left="0.7" right="0.7" top="0.75" bottom="0.75" header="0.3" footer="0.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abSelected="1" topLeftCell="A4" workbookViewId="0">
      <selection activeCell="B20" sqref="B20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91"/>
      <c r="B1" s="192"/>
      <c r="C1" s="192"/>
      <c r="D1" s="193"/>
      <c r="E1" s="194"/>
      <c r="F1" s="195"/>
      <c r="G1" s="196"/>
      <c r="H1" s="197"/>
      <c r="I1" s="198"/>
      <c r="J1" s="199"/>
      <c r="K1" s="199"/>
      <c r="L1" s="242"/>
      <c r="M1" s="404" t="s">
        <v>0</v>
      </c>
      <c r="N1" s="404"/>
      <c r="O1" s="404"/>
      <c r="P1" s="404"/>
      <c r="Q1" s="404"/>
      <c r="R1" s="197"/>
    </row>
    <row r="2" spans="1:18" ht="15.75">
      <c r="A2" s="191"/>
      <c r="B2" s="192"/>
      <c r="C2" s="192"/>
      <c r="D2" s="193"/>
      <c r="E2" s="194"/>
      <c r="F2" s="195"/>
      <c r="G2" s="196"/>
      <c r="H2" s="200"/>
      <c r="I2" s="198"/>
      <c r="J2" s="199"/>
      <c r="K2" s="199"/>
      <c r="L2" s="242"/>
      <c r="M2" s="256"/>
      <c r="N2" s="256"/>
      <c r="O2" s="256"/>
      <c r="P2" s="64"/>
      <c r="Q2" s="64"/>
      <c r="R2" s="197"/>
    </row>
    <row r="3" spans="1:18" ht="15.75">
      <c r="A3" s="201"/>
      <c r="B3" s="197"/>
      <c r="C3" s="197"/>
      <c r="D3" s="194"/>
      <c r="E3" s="194"/>
      <c r="F3" s="194"/>
      <c r="G3" s="196"/>
      <c r="H3" s="197"/>
      <c r="I3" s="198"/>
      <c r="J3" s="199"/>
      <c r="K3" s="199"/>
      <c r="L3" s="244" t="s">
        <v>129</v>
      </c>
      <c r="M3" s="245"/>
      <c r="N3" s="245"/>
      <c r="O3" s="245"/>
      <c r="P3" s="245"/>
      <c r="Q3" s="245"/>
      <c r="R3" s="202"/>
    </row>
    <row r="4" spans="1:18" ht="15.75">
      <c r="A4" s="201"/>
      <c r="B4" s="197"/>
      <c r="C4" s="197"/>
      <c r="D4" s="194"/>
      <c r="E4" s="194"/>
      <c r="F4" s="194"/>
      <c r="G4" s="196"/>
      <c r="H4" s="197"/>
      <c r="I4" s="198"/>
      <c r="J4" s="199"/>
      <c r="K4" s="199"/>
      <c r="L4" s="244" t="s">
        <v>2</v>
      </c>
      <c r="M4" s="245"/>
      <c r="N4" s="245"/>
      <c r="O4" s="245"/>
      <c r="P4" s="245"/>
      <c r="Q4" s="245"/>
      <c r="R4" s="202"/>
    </row>
    <row r="5" spans="1:18" ht="15.75">
      <c r="A5" s="201"/>
      <c r="B5" s="197"/>
      <c r="C5" s="197"/>
      <c r="D5" s="194"/>
      <c r="E5" s="194"/>
      <c r="F5" s="194"/>
      <c r="G5" s="196"/>
      <c r="H5" s="197"/>
      <c r="I5" s="198"/>
      <c r="J5" s="199"/>
      <c r="K5" s="199"/>
      <c r="L5" s="244" t="s">
        <v>130</v>
      </c>
      <c r="M5" s="245"/>
      <c r="N5" s="245"/>
      <c r="O5" s="245"/>
      <c r="P5" s="245"/>
      <c r="Q5" s="245"/>
      <c r="R5" s="202"/>
    </row>
    <row r="6" spans="1:18" ht="15.75">
      <c r="A6" s="201"/>
      <c r="B6" s="197"/>
      <c r="C6" s="197"/>
      <c r="D6" s="194"/>
      <c r="E6" s="194"/>
      <c r="F6" s="194"/>
      <c r="G6" s="196"/>
      <c r="H6" s="197"/>
      <c r="I6" s="198"/>
      <c r="J6" s="199"/>
      <c r="K6" s="199"/>
      <c r="L6" s="244" t="s">
        <v>131</v>
      </c>
      <c r="M6" s="245"/>
      <c r="N6" s="245"/>
      <c r="O6" s="245"/>
      <c r="P6" s="245"/>
      <c r="Q6" s="245"/>
      <c r="R6" s="202"/>
    </row>
    <row r="7" spans="1:18" ht="15.75">
      <c r="A7" s="201"/>
      <c r="B7" s="197"/>
      <c r="C7" s="197"/>
      <c r="D7" s="194"/>
      <c r="E7" s="194"/>
      <c r="F7" s="194"/>
      <c r="G7" s="196"/>
      <c r="H7" s="197"/>
      <c r="I7" s="198"/>
      <c r="J7" s="199"/>
      <c r="K7" s="199"/>
      <c r="L7" s="242"/>
      <c r="M7" s="185" t="s">
        <v>156</v>
      </c>
      <c r="N7" s="185"/>
      <c r="O7" s="185"/>
      <c r="P7" s="185"/>
      <c r="Q7" s="185"/>
      <c r="R7" s="197"/>
    </row>
    <row r="8" spans="1:18">
      <c r="A8" s="203"/>
      <c r="B8" s="204"/>
      <c r="C8" s="204"/>
      <c r="D8" s="205"/>
      <c r="E8" s="205"/>
      <c r="F8" s="197"/>
      <c r="G8" s="196"/>
      <c r="H8" s="205" t="s">
        <v>86</v>
      </c>
      <c r="I8" s="198"/>
      <c r="J8" s="199"/>
      <c r="K8" s="199"/>
      <c r="L8" s="199"/>
      <c r="M8" s="206"/>
      <c r="N8" s="206"/>
      <c r="O8" s="205"/>
      <c r="P8" s="197"/>
      <c r="Q8" s="197"/>
      <c r="R8" s="197"/>
    </row>
    <row r="9" spans="1:18">
      <c r="A9" s="203"/>
      <c r="B9" s="405" t="s">
        <v>132</v>
      </c>
      <c r="C9" s="405"/>
      <c r="D9" s="405"/>
      <c r="E9" s="405"/>
      <c r="F9" s="405"/>
      <c r="G9" s="405"/>
      <c r="H9" s="405"/>
      <c r="I9" s="405"/>
      <c r="J9" s="405"/>
      <c r="K9" s="405"/>
      <c r="L9" s="405"/>
      <c r="M9" s="405"/>
      <c r="N9" s="405"/>
      <c r="O9" s="405"/>
      <c r="P9" s="405"/>
      <c r="Q9" s="405"/>
      <c r="R9" s="405"/>
    </row>
    <row r="10" spans="1:18">
      <c r="A10" s="207" t="s">
        <v>6</v>
      </c>
      <c r="B10" s="197"/>
      <c r="C10" s="197"/>
      <c r="D10" s="194"/>
      <c r="E10" s="194"/>
      <c r="F10" s="194"/>
      <c r="G10" s="208"/>
      <c r="H10" s="194"/>
      <c r="I10" s="208"/>
      <c r="J10" s="208"/>
      <c r="K10" s="208"/>
      <c r="L10" s="208"/>
      <c r="M10" s="194"/>
      <c r="N10" s="194"/>
      <c r="O10" s="194"/>
      <c r="P10" s="197"/>
      <c r="Q10" s="197"/>
      <c r="R10" s="197"/>
    </row>
    <row r="11" spans="1:18">
      <c r="A11" s="326" t="s">
        <v>48</v>
      </c>
      <c r="B11" s="322" t="s">
        <v>7</v>
      </c>
      <c r="C11" s="406" t="s">
        <v>8</v>
      </c>
      <c r="D11" s="315" t="s">
        <v>9</v>
      </c>
      <c r="E11" s="316"/>
      <c r="F11" s="246"/>
      <c r="G11" s="317">
        <v>2018</v>
      </c>
      <c r="H11" s="318"/>
      <c r="I11" s="251"/>
      <c r="J11" s="382">
        <v>2019</v>
      </c>
      <c r="K11" s="382"/>
      <c r="L11" s="251"/>
      <c r="M11" s="332">
        <v>2020</v>
      </c>
      <c r="N11" s="332"/>
      <c r="O11" s="332"/>
      <c r="P11" s="332">
        <v>2021</v>
      </c>
      <c r="Q11" s="332"/>
      <c r="R11" s="332"/>
    </row>
    <row r="12" spans="1:18" ht="126.75">
      <c r="A12" s="327"/>
      <c r="B12" s="323"/>
      <c r="C12" s="323"/>
      <c r="D12" s="39" t="s">
        <v>115</v>
      </c>
      <c r="E12" s="40" t="s">
        <v>118</v>
      </c>
      <c r="F12" s="39" t="s">
        <v>119</v>
      </c>
      <c r="G12" s="100" t="s">
        <v>115</v>
      </c>
      <c r="H12" s="40" t="s">
        <v>118</v>
      </c>
      <c r="I12" s="100" t="s">
        <v>116</v>
      </c>
      <c r="J12" s="100" t="s">
        <v>115</v>
      </c>
      <c r="K12" s="100" t="s">
        <v>118</v>
      </c>
      <c r="L12" s="100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8">
      <c r="A13" s="209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101">
        <v>14</v>
      </c>
      <c r="K13" s="101">
        <v>15</v>
      </c>
      <c r="L13" s="101">
        <v>16</v>
      </c>
      <c r="M13" s="247">
        <v>17</v>
      </c>
      <c r="N13" s="247">
        <v>18</v>
      </c>
      <c r="O13" s="247">
        <v>19</v>
      </c>
      <c r="P13" s="247">
        <v>17</v>
      </c>
      <c r="Q13" s="247">
        <v>18</v>
      </c>
      <c r="R13" s="247">
        <v>19</v>
      </c>
    </row>
    <row r="14" spans="1:18">
      <c r="A14" s="394" t="s">
        <v>10</v>
      </c>
      <c r="B14" s="395"/>
      <c r="C14" s="396"/>
      <c r="D14" s="408">
        <f>G14+J14+M14+P14</f>
        <v>26119.9</v>
      </c>
      <c r="E14" s="409"/>
      <c r="F14" s="255"/>
      <c r="G14" s="402">
        <f t="shared" ref="G14" si="0">G15+H15+I15</f>
        <v>4203.51</v>
      </c>
      <c r="H14" s="403"/>
      <c r="I14" s="403"/>
      <c r="J14" s="402">
        <f t="shared" ref="J14" si="1">J15+K15+L15</f>
        <v>14672.279999999999</v>
      </c>
      <c r="K14" s="403"/>
      <c r="L14" s="403"/>
      <c r="M14" s="402">
        <f t="shared" ref="M14" si="2">M15+N15+O15</f>
        <v>3652.01</v>
      </c>
      <c r="N14" s="403"/>
      <c r="O14" s="403"/>
      <c r="P14" s="402">
        <f>P15+Q15+R15</f>
        <v>3592.1</v>
      </c>
      <c r="Q14" s="403"/>
      <c r="R14" s="403"/>
    </row>
    <row r="15" spans="1:18">
      <c r="A15" s="394" t="s">
        <v>11</v>
      </c>
      <c r="B15" s="395"/>
      <c r="C15" s="396"/>
      <c r="D15" s="182">
        <f>D16+D17</f>
        <v>15050.29</v>
      </c>
      <c r="E15" s="182">
        <f t="shared" ref="E15:R15" si="3">E16+E17</f>
        <v>7553.76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187">
        <f t="shared" si="3"/>
        <v>4192.67</v>
      </c>
      <c r="K15" s="187">
        <f t="shared" si="3"/>
        <v>9298.31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8" ht="90">
      <c r="A16" s="211" t="s">
        <v>114</v>
      </c>
      <c r="B16" s="400" t="s">
        <v>12</v>
      </c>
      <c r="C16" s="212" t="s">
        <v>123</v>
      </c>
      <c r="D16" s="213">
        <f>G16+J16+M16+P16</f>
        <v>1927.69</v>
      </c>
      <c r="E16" s="213">
        <f>H16+K16+N16+Q16</f>
        <v>7553.76</v>
      </c>
      <c r="F16" s="213">
        <f t="shared" ref="F16:R16" si="4">F22+F24+F30+F31+F32+F36+F37+F38</f>
        <v>0</v>
      </c>
      <c r="G16" s="214">
        <f t="shared" si="4"/>
        <v>295.31</v>
      </c>
      <c r="H16" s="213">
        <f t="shared" si="4"/>
        <v>0</v>
      </c>
      <c r="I16" s="213">
        <f t="shared" si="4"/>
        <v>0</v>
      </c>
      <c r="J16" s="214">
        <f>J20+J22+J24+J32+J33+J36+J37+J38</f>
        <v>1132.3800000000001</v>
      </c>
      <c r="K16" s="214">
        <f>K20+K22+K24+K32+K33+K36+K37+K38</f>
        <v>7553.76</v>
      </c>
      <c r="L16" s="213">
        <f t="shared" si="4"/>
        <v>0</v>
      </c>
      <c r="M16" s="213">
        <f t="shared" si="4"/>
        <v>500</v>
      </c>
      <c r="N16" s="213">
        <f t="shared" si="4"/>
        <v>0</v>
      </c>
      <c r="O16" s="213">
        <f t="shared" si="4"/>
        <v>0</v>
      </c>
      <c r="P16" s="213">
        <f t="shared" si="4"/>
        <v>0</v>
      </c>
      <c r="Q16" s="213">
        <f t="shared" si="4"/>
        <v>0</v>
      </c>
      <c r="R16" s="213">
        <f t="shared" si="4"/>
        <v>0</v>
      </c>
    </row>
    <row r="17" spans="1:18" ht="30">
      <c r="A17" s="215"/>
      <c r="B17" s="401"/>
      <c r="C17" s="212" t="s">
        <v>14</v>
      </c>
      <c r="D17" s="213">
        <f>G17+J17+M17+P17</f>
        <v>13122.6</v>
      </c>
      <c r="E17" s="213">
        <f t="shared" ref="E17:R17" si="5">E20+E25+E27+E33+E35</f>
        <v>0</v>
      </c>
      <c r="F17" s="213">
        <f t="shared" si="5"/>
        <v>1771.3</v>
      </c>
      <c r="G17" s="214">
        <f t="shared" si="5"/>
        <v>3318.2</v>
      </c>
      <c r="H17" s="213">
        <f t="shared" si="5"/>
        <v>0</v>
      </c>
      <c r="I17" s="213">
        <f t="shared" si="5"/>
        <v>590</v>
      </c>
      <c r="J17" s="214">
        <f>J25+J27+J30+J31+J35</f>
        <v>3060.29</v>
      </c>
      <c r="K17" s="214">
        <f>K25+K27+K30+K31</f>
        <v>1744.55</v>
      </c>
      <c r="L17" s="213">
        <f t="shared" si="5"/>
        <v>1181.3</v>
      </c>
      <c r="M17" s="213">
        <f t="shared" si="5"/>
        <v>3152.01</v>
      </c>
      <c r="N17" s="213">
        <f t="shared" si="5"/>
        <v>0</v>
      </c>
      <c r="O17" s="213">
        <f t="shared" si="5"/>
        <v>0</v>
      </c>
      <c r="P17" s="213">
        <f t="shared" si="5"/>
        <v>3592.1</v>
      </c>
      <c r="Q17" s="213">
        <f t="shared" si="5"/>
        <v>0</v>
      </c>
      <c r="R17" s="213">
        <f t="shared" si="5"/>
        <v>0</v>
      </c>
    </row>
    <row r="18" spans="1:18">
      <c r="A18" s="315" t="s">
        <v>15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316"/>
      <c r="P18" s="316"/>
      <c r="Q18" s="316"/>
      <c r="R18" s="317"/>
    </row>
    <row r="19" spans="1:18">
      <c r="A19" s="397" t="s">
        <v>16</v>
      </c>
      <c r="B19" s="398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9"/>
    </row>
    <row r="20" spans="1:18" ht="105">
      <c r="A20" s="216" t="s">
        <v>17</v>
      </c>
      <c r="B20" s="217" t="s">
        <v>18</v>
      </c>
      <c r="C20" s="253" t="s">
        <v>43</v>
      </c>
      <c r="D20" s="219">
        <f>G20+J20+M20</f>
        <v>20.2</v>
      </c>
      <c r="E20" s="219">
        <v>0</v>
      </c>
      <c r="F20" s="219">
        <f>I20+L20+O20</f>
        <v>0</v>
      </c>
      <c r="G20" s="220">
        <v>0</v>
      </c>
      <c r="H20" s="219">
        <v>0</v>
      </c>
      <c r="I20" s="220">
        <v>0</v>
      </c>
      <c r="J20" s="220">
        <v>20.2</v>
      </c>
      <c r="K20" s="220">
        <v>2000</v>
      </c>
      <c r="L20" s="220">
        <v>0</v>
      </c>
      <c r="M20" s="221">
        <v>0</v>
      </c>
      <c r="N20" s="221">
        <v>0</v>
      </c>
      <c r="O20" s="221">
        <v>0</v>
      </c>
      <c r="P20" s="221">
        <v>0</v>
      </c>
      <c r="Q20" s="221">
        <v>0</v>
      </c>
      <c r="R20" s="221">
        <v>0</v>
      </c>
    </row>
    <row r="21" spans="1:18">
      <c r="A21" s="397" t="s">
        <v>19</v>
      </c>
      <c r="B21" s="398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9"/>
    </row>
    <row r="22" spans="1:18" ht="165">
      <c r="A22" s="222" t="s">
        <v>20</v>
      </c>
      <c r="B22" s="223" t="s">
        <v>21</v>
      </c>
      <c r="C22" s="224" t="s">
        <v>22</v>
      </c>
      <c r="D22" s="225">
        <f>G22+J22+M22</f>
        <v>1188.72</v>
      </c>
      <c r="E22" s="225">
        <f>H22+K22+N22</f>
        <v>0</v>
      </c>
      <c r="F22" s="225">
        <f>I22+L22+O22</f>
        <v>0</v>
      </c>
      <c r="G22" s="226">
        <v>286.11</v>
      </c>
      <c r="H22" s="225">
        <v>0</v>
      </c>
      <c r="I22" s="226">
        <v>0</v>
      </c>
      <c r="J22" s="226">
        <v>402.61</v>
      </c>
      <c r="K22" s="226">
        <v>0</v>
      </c>
      <c r="L22" s="226">
        <v>0</v>
      </c>
      <c r="M22" s="227">
        <v>500</v>
      </c>
      <c r="N22" s="225">
        <v>0</v>
      </c>
      <c r="O22" s="225">
        <v>0</v>
      </c>
      <c r="P22" s="227">
        <v>0</v>
      </c>
      <c r="Q22" s="225">
        <v>0</v>
      </c>
      <c r="R22" s="225">
        <v>0</v>
      </c>
    </row>
    <row r="23" spans="1:18">
      <c r="A23" s="397" t="s">
        <v>23</v>
      </c>
      <c r="B23" s="398"/>
      <c r="C23" s="398"/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9"/>
    </row>
    <row r="24" spans="1:18" ht="90">
      <c r="A24" s="222" t="s">
        <v>24</v>
      </c>
      <c r="B24" s="223" t="s">
        <v>122</v>
      </c>
      <c r="C24" s="254" t="s">
        <v>123</v>
      </c>
      <c r="D24" s="225">
        <f t="shared" ref="D24:F25" si="6">G24+J24+M24</f>
        <v>40.629999999999995</v>
      </c>
      <c r="E24" s="225">
        <f t="shared" si="6"/>
        <v>3111.95</v>
      </c>
      <c r="F24" s="225">
        <f t="shared" si="6"/>
        <v>0</v>
      </c>
      <c r="G24" s="226">
        <v>9.1999999999999993</v>
      </c>
      <c r="H24" s="225">
        <v>0</v>
      </c>
      <c r="I24" s="226">
        <v>0</v>
      </c>
      <c r="J24" s="226">
        <v>31.43</v>
      </c>
      <c r="K24" s="226">
        <v>3111.95</v>
      </c>
      <c r="L24" s="226">
        <v>0</v>
      </c>
      <c r="M24" s="225">
        <v>0</v>
      </c>
      <c r="N24" s="225">
        <v>0</v>
      </c>
      <c r="O24" s="225">
        <v>0</v>
      </c>
      <c r="P24" s="225">
        <v>0</v>
      </c>
      <c r="Q24" s="225">
        <v>0</v>
      </c>
      <c r="R24" s="225">
        <v>0</v>
      </c>
    </row>
    <row r="25" spans="1:18" ht="210">
      <c r="A25" s="229" t="s">
        <v>26</v>
      </c>
      <c r="B25" s="230" t="s">
        <v>27</v>
      </c>
      <c r="C25" s="10" t="s">
        <v>28</v>
      </c>
      <c r="D25" s="213">
        <f t="shared" si="6"/>
        <v>0</v>
      </c>
      <c r="E25" s="213">
        <f>H25+K25+N25</f>
        <v>0</v>
      </c>
      <c r="F25" s="213">
        <f t="shared" si="6"/>
        <v>0</v>
      </c>
      <c r="G25" s="214">
        <v>0</v>
      </c>
      <c r="H25" s="213">
        <v>0</v>
      </c>
      <c r="I25" s="214">
        <v>0</v>
      </c>
      <c r="J25" s="214">
        <v>0</v>
      </c>
      <c r="K25" s="214">
        <v>0</v>
      </c>
      <c r="L25" s="214">
        <v>0</v>
      </c>
      <c r="M25" s="231">
        <v>0</v>
      </c>
      <c r="N25" s="213">
        <v>0</v>
      </c>
      <c r="O25" s="213">
        <v>0</v>
      </c>
      <c r="P25" s="231">
        <v>0</v>
      </c>
      <c r="Q25" s="213">
        <v>0</v>
      </c>
      <c r="R25" s="213">
        <v>0</v>
      </c>
    </row>
    <row r="26" spans="1:18">
      <c r="A26" s="393" t="s">
        <v>29</v>
      </c>
      <c r="B26" s="393"/>
      <c r="C26" s="393"/>
      <c r="D26" s="393"/>
      <c r="E26" s="393"/>
      <c r="F26" s="393"/>
      <c r="G26" s="393"/>
      <c r="H26" s="393"/>
      <c r="I26" s="393"/>
      <c r="J26" s="393"/>
      <c r="K26" s="232"/>
      <c r="L26" s="232"/>
      <c r="M26" s="233"/>
      <c r="N26" s="233"/>
      <c r="O26" s="233"/>
      <c r="P26" s="233"/>
      <c r="Q26" s="233"/>
      <c r="R26" s="233"/>
    </row>
    <row r="27" spans="1:18" ht="90">
      <c r="A27" s="229" t="s">
        <v>30</v>
      </c>
      <c r="B27" s="230" t="s">
        <v>31</v>
      </c>
      <c r="C27" s="10" t="s">
        <v>32</v>
      </c>
      <c r="D27" s="213">
        <v>0</v>
      </c>
      <c r="E27" s="213">
        <v>0</v>
      </c>
      <c r="F27" s="213">
        <v>0</v>
      </c>
      <c r="G27" s="214">
        <v>0</v>
      </c>
      <c r="H27" s="213">
        <v>0</v>
      </c>
      <c r="I27" s="214">
        <v>0</v>
      </c>
      <c r="J27" s="214">
        <v>0</v>
      </c>
      <c r="K27" s="214">
        <v>0</v>
      </c>
      <c r="L27" s="214">
        <v>0</v>
      </c>
      <c r="M27" s="213">
        <v>0</v>
      </c>
      <c r="N27" s="213">
        <v>0</v>
      </c>
      <c r="O27" s="213">
        <v>0</v>
      </c>
      <c r="P27" s="213">
        <v>0</v>
      </c>
      <c r="Q27" s="213">
        <v>0</v>
      </c>
      <c r="R27" s="213">
        <v>0</v>
      </c>
    </row>
    <row r="28" spans="1:18">
      <c r="A28" s="394" t="s">
        <v>33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6"/>
    </row>
    <row r="29" spans="1:18">
      <c r="A29" s="397" t="s">
        <v>34</v>
      </c>
      <c r="B29" s="398"/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9"/>
    </row>
    <row r="30" spans="1:18" ht="255">
      <c r="A30" s="234" t="s">
        <v>35</v>
      </c>
      <c r="B30" s="223" t="s">
        <v>113</v>
      </c>
      <c r="C30" s="224" t="s">
        <v>43</v>
      </c>
      <c r="D30" s="225">
        <f>G30+J30+M30</f>
        <v>0</v>
      </c>
      <c r="E30" s="225">
        <f>H30+K30+N30</f>
        <v>0</v>
      </c>
      <c r="F30" s="225">
        <f>I30+L30+O30</f>
        <v>0</v>
      </c>
      <c r="G30" s="226">
        <v>0</v>
      </c>
      <c r="H30" s="225">
        <v>0</v>
      </c>
      <c r="I30" s="226">
        <v>0</v>
      </c>
      <c r="J30" s="226">
        <v>0</v>
      </c>
      <c r="K30" s="226">
        <v>0</v>
      </c>
      <c r="L30" s="226">
        <v>0</v>
      </c>
      <c r="M30" s="225">
        <v>0</v>
      </c>
      <c r="N30" s="225">
        <v>0</v>
      </c>
      <c r="O30" s="225">
        <v>0</v>
      </c>
      <c r="P30" s="225">
        <v>0</v>
      </c>
      <c r="Q30" s="225">
        <v>0</v>
      </c>
      <c r="R30" s="225">
        <v>0</v>
      </c>
    </row>
    <row r="31" spans="1:18" ht="135">
      <c r="A31" s="216" t="s">
        <v>36</v>
      </c>
      <c r="B31" s="235" t="s">
        <v>147</v>
      </c>
      <c r="C31" s="65" t="s">
        <v>14</v>
      </c>
      <c r="D31" s="236">
        <v>0</v>
      </c>
      <c r="E31" s="236">
        <f>H31+K31+N31</f>
        <v>1744.55</v>
      </c>
      <c r="F31" s="236">
        <v>0</v>
      </c>
      <c r="G31" s="237">
        <v>0</v>
      </c>
      <c r="H31" s="236">
        <v>0</v>
      </c>
      <c r="I31" s="237">
        <v>0</v>
      </c>
      <c r="J31" s="237">
        <v>17.62</v>
      </c>
      <c r="K31" s="237">
        <v>1744.55</v>
      </c>
      <c r="L31" s="237">
        <v>0</v>
      </c>
      <c r="M31" s="236">
        <v>0</v>
      </c>
      <c r="N31" s="236">
        <v>0</v>
      </c>
      <c r="O31" s="236">
        <v>0</v>
      </c>
      <c r="P31" s="236">
        <v>0</v>
      </c>
      <c r="Q31" s="236">
        <v>0</v>
      </c>
      <c r="R31" s="236">
        <v>0</v>
      </c>
    </row>
    <row r="32" spans="1:18" ht="60">
      <c r="A32" s="229" t="s">
        <v>120</v>
      </c>
      <c r="B32" s="167" t="s">
        <v>141</v>
      </c>
      <c r="C32" s="65" t="s">
        <v>43</v>
      </c>
      <c r="D32" s="237">
        <v>0</v>
      </c>
      <c r="E32" s="237">
        <v>0</v>
      </c>
      <c r="F32" s="237">
        <v>0</v>
      </c>
      <c r="G32" s="237">
        <v>0</v>
      </c>
      <c r="H32" s="237">
        <v>0</v>
      </c>
      <c r="I32" s="237">
        <v>0</v>
      </c>
      <c r="J32" s="237">
        <v>24.5</v>
      </c>
      <c r="K32" s="237">
        <v>2425.5</v>
      </c>
      <c r="L32" s="237">
        <v>0</v>
      </c>
      <c r="M32" s="238">
        <v>0</v>
      </c>
      <c r="N32" s="237">
        <v>0</v>
      </c>
      <c r="O32" s="238">
        <v>0</v>
      </c>
      <c r="P32" s="238">
        <v>0</v>
      </c>
      <c r="Q32" s="237">
        <v>0</v>
      </c>
      <c r="R32" s="238">
        <v>0</v>
      </c>
    </row>
    <row r="33" spans="1:18" ht="135">
      <c r="A33" s="239" t="s">
        <v>124</v>
      </c>
      <c r="B33" s="223" t="s">
        <v>37</v>
      </c>
      <c r="C33" s="252" t="s">
        <v>28</v>
      </c>
      <c r="D33" s="213">
        <v>0</v>
      </c>
      <c r="E33" s="213">
        <v>0</v>
      </c>
      <c r="F33" s="213">
        <v>0</v>
      </c>
      <c r="G33" s="214">
        <v>0</v>
      </c>
      <c r="H33" s="213">
        <v>0</v>
      </c>
      <c r="I33" s="214">
        <v>0</v>
      </c>
      <c r="J33" s="214">
        <v>0.16</v>
      </c>
      <c r="K33" s="214">
        <v>16.309999999999999</v>
      </c>
      <c r="L33" s="214">
        <v>0</v>
      </c>
      <c r="M33" s="213">
        <v>0</v>
      </c>
      <c r="N33" s="213">
        <v>0</v>
      </c>
      <c r="O33" s="213">
        <v>0</v>
      </c>
      <c r="P33" s="213">
        <v>0</v>
      </c>
      <c r="Q33" s="213">
        <v>0</v>
      </c>
      <c r="R33" s="213">
        <v>0</v>
      </c>
    </row>
    <row r="34" spans="1:18">
      <c r="A34" s="397" t="s">
        <v>38</v>
      </c>
      <c r="B34" s="398"/>
      <c r="C34" s="398"/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9"/>
    </row>
    <row r="35" spans="1:18" ht="150">
      <c r="A35" s="222" t="s">
        <v>39</v>
      </c>
      <c r="B35" s="223" t="s">
        <v>40</v>
      </c>
      <c r="C35" s="224" t="s">
        <v>111</v>
      </c>
      <c r="D35" s="225">
        <f t="shared" ref="D35:F38" si="7">G35+J35+M35</f>
        <v>9512.880000000001</v>
      </c>
      <c r="E35" s="225">
        <f>H35+K35+N35</f>
        <v>0</v>
      </c>
      <c r="F35" s="225">
        <f>I35+L35+O35</f>
        <v>1771.3</v>
      </c>
      <c r="G35" s="226">
        <v>3318.2</v>
      </c>
      <c r="H35" s="225">
        <v>0</v>
      </c>
      <c r="I35" s="226">
        <v>590</v>
      </c>
      <c r="J35" s="226">
        <v>3042.67</v>
      </c>
      <c r="K35" s="226">
        <v>0</v>
      </c>
      <c r="L35" s="226">
        <v>1181.3</v>
      </c>
      <c r="M35" s="241">
        <v>3152.01</v>
      </c>
      <c r="N35" s="225">
        <v>0</v>
      </c>
      <c r="O35" s="227">
        <v>0</v>
      </c>
      <c r="P35" s="241">
        <v>3592.1</v>
      </c>
      <c r="Q35" s="225">
        <v>0</v>
      </c>
      <c r="R35" s="227">
        <v>0</v>
      </c>
    </row>
    <row r="36" spans="1:18" ht="135">
      <c r="A36" s="229" t="s">
        <v>41</v>
      </c>
      <c r="B36" s="230" t="s">
        <v>42</v>
      </c>
      <c r="C36" s="252" t="s">
        <v>43</v>
      </c>
      <c r="D36" s="213">
        <f t="shared" si="7"/>
        <v>353.48</v>
      </c>
      <c r="E36" s="213">
        <f>H36+K36+N36</f>
        <v>0</v>
      </c>
      <c r="F36" s="213">
        <f>I36+L36+O36</f>
        <v>0</v>
      </c>
      <c r="G36" s="214">
        <v>0</v>
      </c>
      <c r="H36" s="213">
        <v>0</v>
      </c>
      <c r="I36" s="214">
        <v>0</v>
      </c>
      <c r="J36" s="214">
        <v>353.48</v>
      </c>
      <c r="K36" s="214">
        <v>0</v>
      </c>
      <c r="L36" s="214">
        <v>0</v>
      </c>
      <c r="M36" s="213">
        <v>0</v>
      </c>
      <c r="N36" s="213">
        <v>0</v>
      </c>
      <c r="O36" s="231">
        <v>0</v>
      </c>
      <c r="P36" s="213">
        <v>0</v>
      </c>
      <c r="Q36" s="213">
        <v>0</v>
      </c>
      <c r="R36" s="231">
        <v>0</v>
      </c>
    </row>
    <row r="37" spans="1:18" ht="60">
      <c r="A37" s="229" t="s">
        <v>44</v>
      </c>
      <c r="B37" s="230" t="s">
        <v>45</v>
      </c>
      <c r="C37" s="252" t="s">
        <v>43</v>
      </c>
      <c r="D37" s="213">
        <f t="shared" si="7"/>
        <v>50</v>
      </c>
      <c r="E37" s="213">
        <f>H37+K37+N37</f>
        <v>0</v>
      </c>
      <c r="F37" s="213">
        <f t="shared" si="7"/>
        <v>0</v>
      </c>
      <c r="G37" s="214">
        <v>0</v>
      </c>
      <c r="H37" s="213">
        <v>0</v>
      </c>
      <c r="I37" s="214">
        <v>0</v>
      </c>
      <c r="J37" s="214">
        <v>50</v>
      </c>
      <c r="K37" s="214">
        <v>0</v>
      </c>
      <c r="L37" s="214">
        <v>0</v>
      </c>
      <c r="M37" s="213">
        <v>0</v>
      </c>
      <c r="N37" s="213">
        <v>0</v>
      </c>
      <c r="O37" s="213">
        <v>0</v>
      </c>
      <c r="P37" s="213">
        <v>0</v>
      </c>
      <c r="Q37" s="213">
        <v>0</v>
      </c>
      <c r="R37" s="213">
        <v>0</v>
      </c>
    </row>
    <row r="38" spans="1:18" ht="225">
      <c r="A38" s="229" t="s">
        <v>46</v>
      </c>
      <c r="B38" s="230" t="s">
        <v>47</v>
      </c>
      <c r="C38" s="252" t="s">
        <v>43</v>
      </c>
      <c r="D38" s="213">
        <f t="shared" si="7"/>
        <v>250</v>
      </c>
      <c r="E38" s="213">
        <f t="shared" si="7"/>
        <v>0</v>
      </c>
      <c r="F38" s="213">
        <f t="shared" si="7"/>
        <v>0</v>
      </c>
      <c r="G38" s="214">
        <v>0</v>
      </c>
      <c r="H38" s="213">
        <v>0</v>
      </c>
      <c r="I38" s="214">
        <v>0</v>
      </c>
      <c r="J38" s="214">
        <v>250</v>
      </c>
      <c r="K38" s="214">
        <v>0</v>
      </c>
      <c r="L38" s="214">
        <v>0</v>
      </c>
      <c r="M38" s="231">
        <v>0</v>
      </c>
      <c r="N38" s="213">
        <v>0</v>
      </c>
      <c r="O38" s="213">
        <v>0</v>
      </c>
      <c r="P38" s="231">
        <v>0</v>
      </c>
      <c r="Q38" s="213">
        <v>0</v>
      </c>
      <c r="R38" s="213">
        <v>0</v>
      </c>
    </row>
  </sheetData>
  <mergeCells count="26"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</mergeCells>
  <pageMargins left="0.25" right="0.25" top="0.75" bottom="0.75" header="0.3" footer="0.3"/>
  <pageSetup paperSize="9" scale="7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opLeftCell="A16" workbookViewId="0">
      <selection activeCell="C7" sqref="C7"/>
    </sheetView>
  </sheetViews>
  <sheetFormatPr defaultRowHeight="15"/>
  <cols>
    <col min="1" max="1" width="6" customWidth="1"/>
    <col min="2" max="2" width="25.85546875" customWidth="1"/>
    <col min="3" max="3" width="14.28515625" customWidth="1"/>
    <col min="4" max="4" width="11.85546875" bestFit="1" customWidth="1"/>
    <col min="5" max="5" width="9.5703125" bestFit="1" customWidth="1"/>
    <col min="6" max="6" width="10.425781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13.140625" style="20" bestFit="1" customWidth="1"/>
    <col min="11" max="11" width="11.7109375" style="20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91"/>
      <c r="B1" s="192"/>
      <c r="C1" s="192"/>
      <c r="D1" s="193"/>
      <c r="E1" s="194"/>
      <c r="F1" s="195"/>
      <c r="G1" s="196"/>
      <c r="H1" s="197"/>
      <c r="I1" s="198"/>
      <c r="J1" s="199"/>
      <c r="K1" s="199"/>
      <c r="L1" s="242"/>
      <c r="M1" s="404" t="s">
        <v>0</v>
      </c>
      <c r="N1" s="404"/>
      <c r="O1" s="404"/>
      <c r="P1" s="404"/>
      <c r="Q1" s="404"/>
      <c r="R1" s="197"/>
    </row>
    <row r="2" spans="1:18" ht="15.75">
      <c r="A2" s="191"/>
      <c r="B2" s="192"/>
      <c r="C2" s="192"/>
      <c r="D2" s="193"/>
      <c r="E2" s="194"/>
      <c r="F2" s="195"/>
      <c r="G2" s="196"/>
      <c r="H2" s="200"/>
      <c r="I2" s="198"/>
      <c r="J2" s="199"/>
      <c r="K2" s="199"/>
      <c r="L2" s="242"/>
      <c r="M2" s="276"/>
      <c r="N2" s="276"/>
      <c r="O2" s="276"/>
      <c r="P2" s="64"/>
      <c r="Q2" s="64"/>
      <c r="R2" s="197"/>
    </row>
    <row r="3" spans="1:18" ht="15.75">
      <c r="A3" s="201"/>
      <c r="B3" s="197"/>
      <c r="C3" s="197"/>
      <c r="D3" s="194"/>
      <c r="E3" s="194"/>
      <c r="F3" s="194"/>
      <c r="G3" s="196"/>
      <c r="H3" s="197"/>
      <c r="I3" s="198"/>
      <c r="J3" s="199"/>
      <c r="K3" s="199"/>
      <c r="L3" s="244" t="s">
        <v>129</v>
      </c>
      <c r="M3" s="245"/>
      <c r="N3" s="245"/>
      <c r="O3" s="245"/>
      <c r="P3" s="245"/>
      <c r="Q3" s="245"/>
      <c r="R3" s="202"/>
    </row>
    <row r="4" spans="1:18" ht="15.75">
      <c r="A4" s="201"/>
      <c r="B4" s="197"/>
      <c r="C4" s="197"/>
      <c r="D4" s="194"/>
      <c r="E4" s="194"/>
      <c r="F4" s="194"/>
      <c r="G4" s="196"/>
      <c r="H4" s="197"/>
      <c r="I4" s="198"/>
      <c r="J4" s="199"/>
      <c r="K4" s="199"/>
      <c r="L4" s="244" t="s">
        <v>2</v>
      </c>
      <c r="M4" s="245"/>
      <c r="N4" s="245"/>
      <c r="O4" s="245"/>
      <c r="P4" s="245"/>
      <c r="Q4" s="245"/>
      <c r="R4" s="202"/>
    </row>
    <row r="5" spans="1:18" ht="15.75">
      <c r="A5" s="201"/>
      <c r="B5" s="197"/>
      <c r="C5" s="197"/>
      <c r="D5" s="194"/>
      <c r="E5" s="194"/>
      <c r="F5" s="194"/>
      <c r="G5" s="196"/>
      <c r="H5" s="197"/>
      <c r="I5" s="198"/>
      <c r="J5" s="199"/>
      <c r="K5" s="199"/>
      <c r="L5" s="244" t="s">
        <v>130</v>
      </c>
      <c r="M5" s="245"/>
      <c r="N5" s="245"/>
      <c r="O5" s="245"/>
      <c r="P5" s="245"/>
      <c r="Q5" s="245"/>
      <c r="R5" s="202"/>
    </row>
    <row r="6" spans="1:18" ht="15.75">
      <c r="A6" s="201"/>
      <c r="B6" s="197"/>
      <c r="C6" s="197"/>
      <c r="D6" s="194"/>
      <c r="E6" s="194"/>
      <c r="F6" s="194"/>
      <c r="G6" s="196"/>
      <c r="H6" s="197"/>
      <c r="I6" s="198"/>
      <c r="J6" s="199"/>
      <c r="K6" s="199"/>
      <c r="L6" s="244" t="s">
        <v>131</v>
      </c>
      <c r="M6" s="245"/>
      <c r="N6" s="245"/>
      <c r="O6" s="245"/>
      <c r="P6" s="245"/>
      <c r="Q6" s="245"/>
      <c r="R6" s="202"/>
    </row>
    <row r="7" spans="1:18" ht="15.75">
      <c r="A7" s="201"/>
      <c r="B7" s="197"/>
      <c r="C7" s="197"/>
      <c r="D7" s="194"/>
      <c r="E7" s="194"/>
      <c r="F7" s="194"/>
      <c r="G7" s="196"/>
      <c r="H7" s="197"/>
      <c r="I7" s="198"/>
      <c r="J7" s="199"/>
      <c r="K7" s="199"/>
      <c r="L7" s="242"/>
      <c r="M7" s="185" t="s">
        <v>155</v>
      </c>
      <c r="N7" s="185"/>
      <c r="O7" s="185"/>
      <c r="P7" s="185"/>
      <c r="Q7" s="185"/>
      <c r="R7" s="197"/>
    </row>
    <row r="8" spans="1:18">
      <c r="A8" s="203"/>
      <c r="B8" s="297"/>
      <c r="C8" s="204"/>
      <c r="D8" s="298"/>
      <c r="E8" s="205"/>
      <c r="F8" s="296"/>
      <c r="G8" s="196"/>
      <c r="H8" s="205" t="s">
        <v>86</v>
      </c>
      <c r="I8" s="198"/>
      <c r="J8" s="299"/>
      <c r="K8" s="199"/>
      <c r="L8" s="199"/>
      <c r="M8" s="206"/>
      <c r="N8" s="206"/>
      <c r="O8" s="205"/>
      <c r="P8" s="197"/>
      <c r="Q8" s="197"/>
      <c r="R8" s="197"/>
    </row>
    <row r="9" spans="1:18">
      <c r="A9" s="203"/>
      <c r="B9" s="405" t="s">
        <v>132</v>
      </c>
      <c r="C9" s="405"/>
      <c r="D9" s="405"/>
      <c r="E9" s="405"/>
      <c r="F9" s="405"/>
      <c r="G9" s="405"/>
      <c r="H9" s="405"/>
      <c r="I9" s="405"/>
      <c r="J9" s="405"/>
      <c r="K9" s="405"/>
      <c r="L9" s="405"/>
      <c r="M9" s="405"/>
      <c r="N9" s="405"/>
      <c r="O9" s="405"/>
      <c r="P9" s="405"/>
      <c r="Q9" s="405"/>
      <c r="R9" s="405"/>
    </row>
    <row r="10" spans="1:18">
      <c r="A10" s="207" t="s">
        <v>6</v>
      </c>
      <c r="B10" s="197"/>
      <c r="C10" s="197"/>
      <c r="D10" s="194"/>
      <c r="E10" s="194"/>
      <c r="F10" s="194"/>
      <c r="G10" s="208"/>
      <c r="H10" s="194"/>
      <c r="I10" s="208"/>
      <c r="J10" s="208"/>
      <c r="K10" s="208"/>
      <c r="L10" s="208"/>
      <c r="M10" s="194"/>
      <c r="N10" s="194"/>
      <c r="O10" s="194"/>
      <c r="P10" s="197"/>
      <c r="Q10" s="197"/>
      <c r="R10" s="197"/>
    </row>
    <row r="11" spans="1:18">
      <c r="A11" s="326" t="s">
        <v>48</v>
      </c>
      <c r="B11" s="322" t="s">
        <v>7</v>
      </c>
      <c r="C11" s="406" t="s">
        <v>8</v>
      </c>
      <c r="D11" s="315" t="s">
        <v>9</v>
      </c>
      <c r="E11" s="316"/>
      <c r="F11" s="317"/>
      <c r="G11" s="315">
        <v>2018</v>
      </c>
      <c r="H11" s="316"/>
      <c r="I11" s="317"/>
      <c r="J11" s="411">
        <v>2019</v>
      </c>
      <c r="K11" s="412"/>
      <c r="L11" s="413"/>
      <c r="M11" s="410">
        <v>2020</v>
      </c>
      <c r="N11" s="332"/>
      <c r="O11" s="332"/>
      <c r="P11" s="332">
        <v>2021</v>
      </c>
      <c r="Q11" s="332"/>
      <c r="R11" s="332"/>
    </row>
    <row r="12" spans="1:18" ht="126.75">
      <c r="A12" s="327"/>
      <c r="B12" s="323"/>
      <c r="C12" s="323"/>
      <c r="D12" s="39" t="s">
        <v>115</v>
      </c>
      <c r="E12" s="40" t="s">
        <v>118</v>
      </c>
      <c r="F12" s="39" t="s">
        <v>119</v>
      </c>
      <c r="G12" s="284" t="s">
        <v>115</v>
      </c>
      <c r="H12" s="40" t="s">
        <v>118</v>
      </c>
      <c r="I12" s="284" t="s">
        <v>116</v>
      </c>
      <c r="J12" s="284" t="s">
        <v>115</v>
      </c>
      <c r="K12" s="284" t="s">
        <v>118</v>
      </c>
      <c r="L12" s="284" t="s">
        <v>119</v>
      </c>
      <c r="M12" s="41" t="s">
        <v>117</v>
      </c>
      <c r="N12" s="41" t="s">
        <v>118</v>
      </c>
      <c r="O12" s="41" t="s">
        <v>119</v>
      </c>
      <c r="P12" s="41" t="s">
        <v>117</v>
      </c>
      <c r="Q12" s="41" t="s">
        <v>118</v>
      </c>
      <c r="R12" s="41" t="s">
        <v>119</v>
      </c>
    </row>
    <row r="13" spans="1:18">
      <c r="A13" s="209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101">
        <v>11</v>
      </c>
      <c r="H13" s="43">
        <v>12</v>
      </c>
      <c r="I13" s="101">
        <v>13</v>
      </c>
      <c r="J13" s="101">
        <v>14</v>
      </c>
      <c r="K13" s="101">
        <v>15</v>
      </c>
      <c r="L13" s="101">
        <v>16</v>
      </c>
      <c r="M13" s="275">
        <v>17</v>
      </c>
      <c r="N13" s="275">
        <v>18</v>
      </c>
      <c r="O13" s="275">
        <v>19</v>
      </c>
      <c r="P13" s="275">
        <v>17</v>
      </c>
      <c r="Q13" s="275">
        <v>18</v>
      </c>
      <c r="R13" s="275">
        <v>19</v>
      </c>
    </row>
    <row r="14" spans="1:18">
      <c r="A14" s="394" t="s">
        <v>10</v>
      </c>
      <c r="B14" s="395"/>
      <c r="C14" s="396"/>
      <c r="D14" s="414">
        <f>G14+J14+M14+P14</f>
        <v>26119.897189999996</v>
      </c>
      <c r="E14" s="415"/>
      <c r="F14" s="416"/>
      <c r="G14" s="403">
        <f t="shared" ref="G14" si="0">G15+H15+I15</f>
        <v>4203.51</v>
      </c>
      <c r="H14" s="403"/>
      <c r="I14" s="403"/>
      <c r="J14" s="403">
        <f t="shared" ref="J14" si="1">J15+K15+L15</f>
        <v>14672.277189999999</v>
      </c>
      <c r="K14" s="403"/>
      <c r="L14" s="403"/>
      <c r="M14" s="403">
        <f t="shared" ref="M14" si="2">M15+N15+O15</f>
        <v>3652.01</v>
      </c>
      <c r="N14" s="403"/>
      <c r="O14" s="403"/>
      <c r="P14" s="403">
        <f>P15+Q15+R15</f>
        <v>3592.1</v>
      </c>
      <c r="Q14" s="403"/>
      <c r="R14" s="403"/>
    </row>
    <row r="15" spans="1:18">
      <c r="A15" s="394" t="s">
        <v>11</v>
      </c>
      <c r="B15" s="395"/>
      <c r="C15" s="396"/>
      <c r="D15" s="182">
        <f>D16+D17</f>
        <v>15050.287190000001</v>
      </c>
      <c r="E15" s="182">
        <f t="shared" ref="E15:R15" si="3">E16+E17</f>
        <v>9298.31</v>
      </c>
      <c r="F15" s="182">
        <f t="shared" si="3"/>
        <v>1771.3</v>
      </c>
      <c r="G15" s="187">
        <f t="shared" si="3"/>
        <v>3613.5099999999998</v>
      </c>
      <c r="H15" s="182">
        <f t="shared" si="3"/>
        <v>0</v>
      </c>
      <c r="I15" s="182">
        <f t="shared" si="3"/>
        <v>590</v>
      </c>
      <c r="J15" s="187">
        <f t="shared" si="3"/>
        <v>4192.6671900000001</v>
      </c>
      <c r="K15" s="187">
        <f t="shared" si="3"/>
        <v>9298.31</v>
      </c>
      <c r="L15" s="182">
        <f t="shared" si="3"/>
        <v>1181.3</v>
      </c>
      <c r="M15" s="182">
        <f t="shared" si="3"/>
        <v>3652.01</v>
      </c>
      <c r="N15" s="182">
        <f t="shared" si="3"/>
        <v>0</v>
      </c>
      <c r="O15" s="182">
        <f t="shared" si="3"/>
        <v>0</v>
      </c>
      <c r="P15" s="182">
        <f t="shared" si="3"/>
        <v>3592.1</v>
      </c>
      <c r="Q15" s="182">
        <f t="shared" si="3"/>
        <v>0</v>
      </c>
      <c r="R15" s="182">
        <f t="shared" si="3"/>
        <v>0</v>
      </c>
    </row>
    <row r="16" spans="1:18" ht="90">
      <c r="A16" s="211" t="s">
        <v>114</v>
      </c>
      <c r="B16" s="400" t="s">
        <v>12</v>
      </c>
      <c r="C16" s="212" t="s">
        <v>123</v>
      </c>
      <c r="D16" s="213">
        <f>G16+J16+M16+P16</f>
        <v>1927.6854699999999</v>
      </c>
      <c r="E16" s="213">
        <f>H16+K16+N16+Q16</f>
        <v>7553.76</v>
      </c>
      <c r="F16" s="213">
        <f t="shared" ref="F16:R16" si="4">F22+F24+F30+F31+F32+F36+F37+F38</f>
        <v>0</v>
      </c>
      <c r="G16" s="214">
        <f t="shared" si="4"/>
        <v>295.31</v>
      </c>
      <c r="H16" s="213">
        <f t="shared" si="4"/>
        <v>0</v>
      </c>
      <c r="I16" s="213">
        <f t="shared" si="4"/>
        <v>0</v>
      </c>
      <c r="J16" s="300">
        <f>J20+J22+J24+J25+J27+J32+J33+J36+J37+J38</f>
        <v>1132.37547</v>
      </c>
      <c r="K16" s="214">
        <f>K20+K22+K24+K25+K27+K32+K33+K36+K37+K38</f>
        <v>7553.76</v>
      </c>
      <c r="L16" s="213">
        <f t="shared" si="4"/>
        <v>0</v>
      </c>
      <c r="M16" s="213">
        <f t="shared" si="4"/>
        <v>500</v>
      </c>
      <c r="N16" s="213">
        <f t="shared" si="4"/>
        <v>0</v>
      </c>
      <c r="O16" s="213">
        <f t="shared" si="4"/>
        <v>0</v>
      </c>
      <c r="P16" s="213">
        <f t="shared" si="4"/>
        <v>0</v>
      </c>
      <c r="Q16" s="213">
        <f t="shared" si="4"/>
        <v>0</v>
      </c>
      <c r="R16" s="213">
        <f t="shared" si="4"/>
        <v>0</v>
      </c>
    </row>
    <row r="17" spans="1:18" ht="30">
      <c r="A17" s="215"/>
      <c r="B17" s="401"/>
      <c r="C17" s="212" t="s">
        <v>14</v>
      </c>
      <c r="D17" s="213">
        <f>G17+J17+M17+P17</f>
        <v>13122.601720000001</v>
      </c>
      <c r="E17" s="213">
        <f>H17+K17+N17+Q17</f>
        <v>1744.55</v>
      </c>
      <c r="F17" s="213">
        <f>I17+L17+O17+R17</f>
        <v>1771.3</v>
      </c>
      <c r="G17" s="214">
        <f t="shared" ref="G17:R17" si="5">G20+G25+G27+G33+G35</f>
        <v>3318.2</v>
      </c>
      <c r="H17" s="213">
        <f t="shared" si="5"/>
        <v>0</v>
      </c>
      <c r="I17" s="213">
        <f t="shared" si="5"/>
        <v>590</v>
      </c>
      <c r="J17" s="300">
        <f>J30+J31+J35</f>
        <v>3060.2917200000002</v>
      </c>
      <c r="K17" s="214">
        <f>K30+K31+K35</f>
        <v>1744.55</v>
      </c>
      <c r="L17" s="213">
        <f t="shared" si="5"/>
        <v>1181.3</v>
      </c>
      <c r="M17" s="213">
        <f t="shared" si="5"/>
        <v>3152.01</v>
      </c>
      <c r="N17" s="213">
        <f t="shared" si="5"/>
        <v>0</v>
      </c>
      <c r="O17" s="213">
        <f t="shared" si="5"/>
        <v>0</v>
      </c>
      <c r="P17" s="213">
        <f t="shared" si="5"/>
        <v>3592.1</v>
      </c>
      <c r="Q17" s="213">
        <f t="shared" si="5"/>
        <v>0</v>
      </c>
      <c r="R17" s="213">
        <f t="shared" si="5"/>
        <v>0</v>
      </c>
    </row>
    <row r="18" spans="1:18">
      <c r="A18" s="315" t="s">
        <v>15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316"/>
      <c r="P18" s="316"/>
      <c r="Q18" s="316"/>
      <c r="R18" s="317"/>
    </row>
    <row r="19" spans="1:18">
      <c r="A19" s="397" t="s">
        <v>16</v>
      </c>
      <c r="B19" s="398"/>
      <c r="C19" s="398"/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9"/>
    </row>
    <row r="20" spans="1:18" s="29" customFormat="1" ht="109.5" customHeight="1">
      <c r="A20" s="211" t="s">
        <v>17</v>
      </c>
      <c r="B20" s="287" t="s">
        <v>158</v>
      </c>
      <c r="C20" s="282" t="s">
        <v>43</v>
      </c>
      <c r="D20" s="285">
        <f>G20+J20+M20+P20</f>
        <v>20.202020000000001</v>
      </c>
      <c r="E20" s="213">
        <f>H20+K20+N20+Q20</f>
        <v>2000</v>
      </c>
      <c r="F20" s="213">
        <f>I20+L20+O20+R20</f>
        <v>0</v>
      </c>
      <c r="G20" s="219">
        <v>0</v>
      </c>
      <c r="H20" s="219">
        <v>0</v>
      </c>
      <c r="I20" s="219">
        <v>0</v>
      </c>
      <c r="J20" s="301">
        <v>20.202020000000001</v>
      </c>
      <c r="K20" s="220">
        <v>2000</v>
      </c>
      <c r="L20" s="219">
        <v>0</v>
      </c>
      <c r="M20" s="221">
        <v>0</v>
      </c>
      <c r="N20" s="221">
        <v>0</v>
      </c>
      <c r="O20" s="221">
        <v>0</v>
      </c>
      <c r="P20" s="221">
        <v>0</v>
      </c>
      <c r="Q20" s="221">
        <v>0</v>
      </c>
      <c r="R20" s="221">
        <v>0</v>
      </c>
    </row>
    <row r="21" spans="1:18">
      <c r="A21" s="397" t="s">
        <v>19</v>
      </c>
      <c r="B21" s="398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9"/>
    </row>
    <row r="22" spans="1:18" ht="165">
      <c r="A22" s="222" t="s">
        <v>20</v>
      </c>
      <c r="B22" s="223" t="s">
        <v>21</v>
      </c>
      <c r="C22" s="224" t="s">
        <v>22</v>
      </c>
      <c r="D22" s="213">
        <f>G22+J22+M22+P22</f>
        <v>1188.72</v>
      </c>
      <c r="E22" s="225">
        <f>H22+K22+N22</f>
        <v>0</v>
      </c>
      <c r="F22" s="225">
        <f>I22+L22+O22</f>
        <v>0</v>
      </c>
      <c r="G22" s="226">
        <v>286.11</v>
      </c>
      <c r="H22" s="225">
        <v>0</v>
      </c>
      <c r="I22" s="226">
        <v>0</v>
      </c>
      <c r="J22" s="302">
        <v>402.61</v>
      </c>
      <c r="K22" s="226">
        <v>0</v>
      </c>
      <c r="L22" s="226">
        <v>0</v>
      </c>
      <c r="M22" s="227">
        <v>500</v>
      </c>
      <c r="N22" s="225">
        <v>0</v>
      </c>
      <c r="O22" s="225">
        <v>0</v>
      </c>
      <c r="P22" s="227">
        <v>0</v>
      </c>
      <c r="Q22" s="225">
        <v>0</v>
      </c>
      <c r="R22" s="225">
        <v>0</v>
      </c>
    </row>
    <row r="23" spans="1:18">
      <c r="A23" s="397" t="s">
        <v>23</v>
      </c>
      <c r="B23" s="398"/>
      <c r="C23" s="398"/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9"/>
    </row>
    <row r="24" spans="1:18" s="29" customFormat="1" ht="90">
      <c r="A24" s="215" t="s">
        <v>24</v>
      </c>
      <c r="B24" s="288" t="s">
        <v>160</v>
      </c>
      <c r="C24" s="283" t="s">
        <v>123</v>
      </c>
      <c r="D24" s="213">
        <f>G24+J24+M24+P24</f>
        <v>39.989999999999995</v>
      </c>
      <c r="E24" s="225">
        <f t="shared" ref="E24:F25" si="6">H24+K24+N24</f>
        <v>0</v>
      </c>
      <c r="F24" s="225">
        <f t="shared" si="6"/>
        <v>0</v>
      </c>
      <c r="G24" s="225">
        <v>9.1999999999999993</v>
      </c>
      <c r="H24" s="225">
        <v>0</v>
      </c>
      <c r="I24" s="225">
        <v>0</v>
      </c>
      <c r="J24" s="307">
        <v>30.79</v>
      </c>
      <c r="K24" s="226">
        <v>0</v>
      </c>
      <c r="L24" s="225">
        <v>0</v>
      </c>
      <c r="M24" s="225">
        <v>0</v>
      </c>
      <c r="N24" s="225">
        <v>0</v>
      </c>
      <c r="O24" s="225">
        <v>0</v>
      </c>
      <c r="P24" s="225">
        <v>0</v>
      </c>
      <c r="Q24" s="225">
        <v>0</v>
      </c>
      <c r="R24" s="225">
        <v>0</v>
      </c>
    </row>
    <row r="25" spans="1:18" ht="60">
      <c r="A25" s="229" t="s">
        <v>26</v>
      </c>
      <c r="B25" s="288" t="s">
        <v>157</v>
      </c>
      <c r="C25" s="10" t="s">
        <v>43</v>
      </c>
      <c r="D25" s="285">
        <f>G25+J25+M25+P25</f>
        <v>0.62870000000000004</v>
      </c>
      <c r="E25" s="213">
        <f>H25+K25+N25</f>
        <v>3111.95</v>
      </c>
      <c r="F25" s="213">
        <f t="shared" si="6"/>
        <v>0</v>
      </c>
      <c r="G25" s="214">
        <v>0</v>
      </c>
      <c r="H25" s="213">
        <v>0</v>
      </c>
      <c r="I25" s="214">
        <v>0</v>
      </c>
      <c r="J25" s="303">
        <v>0.62870000000000004</v>
      </c>
      <c r="K25" s="214">
        <v>3111.95</v>
      </c>
      <c r="L25" s="214">
        <v>0</v>
      </c>
      <c r="M25" s="231">
        <v>0</v>
      </c>
      <c r="N25" s="213">
        <v>0</v>
      </c>
      <c r="O25" s="213">
        <v>0</v>
      </c>
      <c r="P25" s="231">
        <v>0</v>
      </c>
      <c r="Q25" s="213">
        <v>0</v>
      </c>
      <c r="R25" s="213">
        <v>0</v>
      </c>
    </row>
    <row r="26" spans="1:18">
      <c r="A26" s="393" t="s">
        <v>29</v>
      </c>
      <c r="B26" s="393"/>
      <c r="C26" s="393"/>
      <c r="D26" s="393"/>
      <c r="E26" s="393"/>
      <c r="F26" s="393"/>
      <c r="G26" s="393"/>
      <c r="H26" s="393"/>
      <c r="I26" s="393"/>
      <c r="J26" s="393"/>
      <c r="K26" s="232"/>
      <c r="L26" s="232"/>
      <c r="M26" s="233"/>
      <c r="N26" s="233"/>
      <c r="O26" s="233"/>
      <c r="P26" s="233"/>
      <c r="Q26" s="233"/>
      <c r="R26" s="233"/>
    </row>
    <row r="27" spans="1:18" ht="90">
      <c r="A27" s="229" t="s">
        <v>30</v>
      </c>
      <c r="B27" s="230" t="s">
        <v>31</v>
      </c>
      <c r="C27" s="10" t="s">
        <v>32</v>
      </c>
      <c r="D27" s="213">
        <f>G27+J27+M27+P27</f>
        <v>0</v>
      </c>
      <c r="E27" s="213">
        <v>0</v>
      </c>
      <c r="F27" s="213">
        <v>0</v>
      </c>
      <c r="G27" s="214">
        <v>0</v>
      </c>
      <c r="H27" s="213">
        <v>0</v>
      </c>
      <c r="I27" s="214">
        <v>0</v>
      </c>
      <c r="J27" s="214">
        <v>0</v>
      </c>
      <c r="K27" s="214">
        <v>0</v>
      </c>
      <c r="L27" s="214">
        <v>0</v>
      </c>
      <c r="M27" s="213">
        <v>0</v>
      </c>
      <c r="N27" s="213">
        <v>0</v>
      </c>
      <c r="O27" s="213">
        <v>0</v>
      </c>
      <c r="P27" s="213">
        <v>0</v>
      </c>
      <c r="Q27" s="213">
        <v>0</v>
      </c>
      <c r="R27" s="213">
        <v>0</v>
      </c>
    </row>
    <row r="28" spans="1:18">
      <c r="A28" s="394" t="s">
        <v>33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6"/>
    </row>
    <row r="29" spans="1:18">
      <c r="A29" s="397" t="s">
        <v>34</v>
      </c>
      <c r="B29" s="398"/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9"/>
    </row>
    <row r="30" spans="1:18" ht="255">
      <c r="A30" s="234" t="s">
        <v>35</v>
      </c>
      <c r="B30" s="223" t="s">
        <v>113</v>
      </c>
      <c r="C30" s="224" t="s">
        <v>14</v>
      </c>
      <c r="D30" s="213">
        <f>G30+J30+M30+P30</f>
        <v>0</v>
      </c>
      <c r="E30" s="225">
        <f>H30+K30+N30</f>
        <v>0</v>
      </c>
      <c r="F30" s="225">
        <f>I30+L30+O30</f>
        <v>0</v>
      </c>
      <c r="G30" s="226">
        <v>0</v>
      </c>
      <c r="H30" s="225">
        <v>0</v>
      </c>
      <c r="I30" s="226">
        <v>0</v>
      </c>
      <c r="J30" s="226">
        <v>0</v>
      </c>
      <c r="K30" s="226">
        <v>0</v>
      </c>
      <c r="L30" s="226">
        <v>0</v>
      </c>
      <c r="M30" s="225">
        <v>0</v>
      </c>
      <c r="N30" s="225">
        <v>0</v>
      </c>
      <c r="O30" s="225">
        <v>0</v>
      </c>
      <c r="P30" s="225">
        <v>0</v>
      </c>
      <c r="Q30" s="225">
        <v>0</v>
      </c>
      <c r="R30" s="225">
        <v>0</v>
      </c>
    </row>
    <row r="31" spans="1:18" s="29" customFormat="1" ht="120" customHeight="1">
      <c r="A31" s="211" t="s">
        <v>36</v>
      </c>
      <c r="B31" s="289" t="s">
        <v>147</v>
      </c>
      <c r="C31" s="290" t="s">
        <v>14</v>
      </c>
      <c r="D31" s="286">
        <f>G31+J31+M31+P31</f>
        <v>17.62172</v>
      </c>
      <c r="E31" s="291">
        <f>H31+K31+N31</f>
        <v>1744.55</v>
      </c>
      <c r="F31" s="291">
        <v>0</v>
      </c>
      <c r="G31" s="291">
        <v>0</v>
      </c>
      <c r="H31" s="291">
        <v>0</v>
      </c>
      <c r="I31" s="291">
        <v>0</v>
      </c>
      <c r="J31" s="304">
        <v>17.62172</v>
      </c>
      <c r="K31" s="305">
        <v>1744.55</v>
      </c>
      <c r="L31" s="291">
        <v>0</v>
      </c>
      <c r="M31" s="291">
        <v>0</v>
      </c>
      <c r="N31" s="291">
        <v>0</v>
      </c>
      <c r="O31" s="291">
        <v>0</v>
      </c>
      <c r="P31" s="291">
        <v>0</v>
      </c>
      <c r="Q31" s="291">
        <v>0</v>
      </c>
      <c r="R31" s="291">
        <v>0</v>
      </c>
    </row>
    <row r="32" spans="1:18" s="29" customFormat="1" ht="60">
      <c r="A32" s="292" t="s">
        <v>120</v>
      </c>
      <c r="B32" s="293" t="s">
        <v>159</v>
      </c>
      <c r="C32" s="290" t="s">
        <v>43</v>
      </c>
      <c r="D32" s="213">
        <f>G32+J32+M32+P32</f>
        <v>24.5</v>
      </c>
      <c r="E32" s="213">
        <f>H32+K32+N32+Q32</f>
        <v>2425.5</v>
      </c>
      <c r="F32" s="291">
        <v>0</v>
      </c>
      <c r="G32" s="291">
        <v>0</v>
      </c>
      <c r="H32" s="291">
        <v>0</v>
      </c>
      <c r="I32" s="291">
        <v>0</v>
      </c>
      <c r="J32" s="305">
        <v>24.5</v>
      </c>
      <c r="K32" s="237">
        <v>2425.5</v>
      </c>
      <c r="L32" s="291">
        <v>0</v>
      </c>
      <c r="M32" s="294">
        <v>0</v>
      </c>
      <c r="N32" s="291">
        <v>0</v>
      </c>
      <c r="O32" s="294">
        <v>0</v>
      </c>
      <c r="P32" s="294">
        <v>0</v>
      </c>
      <c r="Q32" s="291">
        <v>0</v>
      </c>
      <c r="R32" s="294">
        <v>0</v>
      </c>
    </row>
    <row r="33" spans="1:18" s="29" customFormat="1" ht="125.25" customHeight="1">
      <c r="A33" s="295" t="s">
        <v>124</v>
      </c>
      <c r="B33" s="288" t="s">
        <v>37</v>
      </c>
      <c r="C33" s="212" t="s">
        <v>43</v>
      </c>
      <c r="D33" s="285">
        <f>G33+J33+M33+P33</f>
        <v>0.16475000000000001</v>
      </c>
      <c r="E33" s="308">
        <f>H33+K33+N33+Q33</f>
        <v>16.309999999999999</v>
      </c>
      <c r="F33" s="213">
        <v>0</v>
      </c>
      <c r="G33" s="213">
        <v>0</v>
      </c>
      <c r="H33" s="213">
        <v>0</v>
      </c>
      <c r="I33" s="213">
        <v>0</v>
      </c>
      <c r="J33" s="300">
        <v>0.16475000000000001</v>
      </c>
      <c r="K33" s="306">
        <v>16.309999999999999</v>
      </c>
      <c r="L33" s="213">
        <v>0</v>
      </c>
      <c r="M33" s="213">
        <v>0</v>
      </c>
      <c r="N33" s="213">
        <v>0</v>
      </c>
      <c r="O33" s="213">
        <v>0</v>
      </c>
      <c r="P33" s="213">
        <v>0</v>
      </c>
      <c r="Q33" s="213">
        <v>0</v>
      </c>
      <c r="R33" s="213">
        <v>0</v>
      </c>
    </row>
    <row r="34" spans="1:18">
      <c r="A34" s="397" t="s">
        <v>38</v>
      </c>
      <c r="B34" s="398"/>
      <c r="C34" s="398"/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9"/>
    </row>
    <row r="35" spans="1:18" ht="150">
      <c r="A35" s="222" t="s">
        <v>39</v>
      </c>
      <c r="B35" s="223" t="s">
        <v>40</v>
      </c>
      <c r="C35" s="224" t="s">
        <v>111</v>
      </c>
      <c r="D35" s="213">
        <f>G35+J35+M35+P35</f>
        <v>13104.980000000001</v>
      </c>
      <c r="E35" s="225">
        <f>H35+K35+N35</f>
        <v>0</v>
      </c>
      <c r="F35" s="225">
        <f>I35+L35+O35</f>
        <v>1771.3</v>
      </c>
      <c r="G35" s="226">
        <v>3318.2</v>
      </c>
      <c r="H35" s="225">
        <v>0</v>
      </c>
      <c r="I35" s="226">
        <v>590</v>
      </c>
      <c r="J35" s="226">
        <v>3042.67</v>
      </c>
      <c r="K35" s="226">
        <v>0</v>
      </c>
      <c r="L35" s="226">
        <v>1181.3</v>
      </c>
      <c r="M35" s="241">
        <v>3152.01</v>
      </c>
      <c r="N35" s="225">
        <v>0</v>
      </c>
      <c r="O35" s="227">
        <v>0</v>
      </c>
      <c r="P35" s="241">
        <v>3592.1</v>
      </c>
      <c r="Q35" s="225">
        <v>0</v>
      </c>
      <c r="R35" s="227">
        <v>0</v>
      </c>
    </row>
    <row r="36" spans="1:18" ht="135">
      <c r="A36" s="229" t="s">
        <v>41</v>
      </c>
      <c r="B36" s="230" t="s">
        <v>42</v>
      </c>
      <c r="C36" s="277" t="s">
        <v>43</v>
      </c>
      <c r="D36" s="213">
        <f t="shared" ref="D36:F38" si="7">G36+J36+M36</f>
        <v>353.48</v>
      </c>
      <c r="E36" s="213">
        <f>H36+K36+N36</f>
        <v>0</v>
      </c>
      <c r="F36" s="213">
        <f>I36+L36+O36</f>
        <v>0</v>
      </c>
      <c r="G36" s="214">
        <v>0</v>
      </c>
      <c r="H36" s="213">
        <v>0</v>
      </c>
      <c r="I36" s="214">
        <v>0</v>
      </c>
      <c r="J36" s="214">
        <v>353.48</v>
      </c>
      <c r="K36" s="214">
        <v>0</v>
      </c>
      <c r="L36" s="214">
        <v>0</v>
      </c>
      <c r="M36" s="213">
        <v>0</v>
      </c>
      <c r="N36" s="213">
        <v>0</v>
      </c>
      <c r="O36" s="231">
        <v>0</v>
      </c>
      <c r="P36" s="213">
        <v>0</v>
      </c>
      <c r="Q36" s="213">
        <v>0</v>
      </c>
      <c r="R36" s="231">
        <v>0</v>
      </c>
    </row>
    <row r="37" spans="1:18" ht="60">
      <c r="A37" s="229" t="s">
        <v>44</v>
      </c>
      <c r="B37" s="230" t="s">
        <v>45</v>
      </c>
      <c r="C37" s="277" t="s">
        <v>43</v>
      </c>
      <c r="D37" s="213">
        <f t="shared" si="7"/>
        <v>50</v>
      </c>
      <c r="E37" s="213">
        <f>H37+K37+N37</f>
        <v>0</v>
      </c>
      <c r="F37" s="213">
        <f t="shared" si="7"/>
        <v>0</v>
      </c>
      <c r="G37" s="214">
        <v>0</v>
      </c>
      <c r="H37" s="213">
        <v>0</v>
      </c>
      <c r="I37" s="214">
        <v>0</v>
      </c>
      <c r="J37" s="214">
        <v>50</v>
      </c>
      <c r="K37" s="214">
        <v>0</v>
      </c>
      <c r="L37" s="214">
        <v>0</v>
      </c>
      <c r="M37" s="213">
        <v>0</v>
      </c>
      <c r="N37" s="213">
        <v>0</v>
      </c>
      <c r="O37" s="213">
        <v>0</v>
      </c>
      <c r="P37" s="213">
        <v>0</v>
      </c>
      <c r="Q37" s="213">
        <v>0</v>
      </c>
      <c r="R37" s="213">
        <v>0</v>
      </c>
    </row>
    <row r="38" spans="1:18" ht="225">
      <c r="A38" s="229" t="s">
        <v>46</v>
      </c>
      <c r="B38" s="230" t="s">
        <v>47</v>
      </c>
      <c r="C38" s="277" t="s">
        <v>43</v>
      </c>
      <c r="D38" s="213">
        <f t="shared" si="7"/>
        <v>250</v>
      </c>
      <c r="E38" s="213">
        <f t="shared" si="7"/>
        <v>0</v>
      </c>
      <c r="F38" s="213">
        <f t="shared" si="7"/>
        <v>0</v>
      </c>
      <c r="G38" s="214">
        <v>0</v>
      </c>
      <c r="H38" s="213">
        <v>0</v>
      </c>
      <c r="I38" s="214">
        <v>0</v>
      </c>
      <c r="J38" s="214">
        <v>250</v>
      </c>
      <c r="K38" s="214">
        <v>0</v>
      </c>
      <c r="L38" s="214">
        <v>0</v>
      </c>
      <c r="M38" s="231">
        <v>0</v>
      </c>
      <c r="N38" s="213">
        <v>0</v>
      </c>
      <c r="O38" s="213">
        <v>0</v>
      </c>
      <c r="P38" s="231">
        <v>0</v>
      </c>
      <c r="Q38" s="213">
        <v>0</v>
      </c>
      <c r="R38" s="213">
        <v>0</v>
      </c>
    </row>
  </sheetData>
  <mergeCells count="26">
    <mergeCell ref="A26:J26"/>
    <mergeCell ref="D14:F14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A14:C14"/>
    <mergeCell ref="G14:I14"/>
    <mergeCell ref="J14:L14"/>
    <mergeCell ref="M14:O14"/>
    <mergeCell ref="M1:Q1"/>
    <mergeCell ref="B9:R9"/>
    <mergeCell ref="A11:A12"/>
    <mergeCell ref="B11:B12"/>
    <mergeCell ref="C11:C12"/>
    <mergeCell ref="M11:O11"/>
    <mergeCell ref="P11:R11"/>
    <mergeCell ref="G11:I11"/>
    <mergeCell ref="J11:L11"/>
    <mergeCell ref="D11:F11"/>
  </mergeCells>
  <pageMargins left="0.25" right="0.25" top="0.75" bottom="0.75" header="0.3" footer="0.3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L18"/>
  <sheetViews>
    <sheetView workbookViewId="0">
      <selection activeCell="E15" sqref="E15"/>
    </sheetView>
  </sheetViews>
  <sheetFormatPr defaultRowHeight="1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>
      <c r="B3" s="280" t="s">
        <v>81</v>
      </c>
      <c r="C3" s="279" t="s">
        <v>128</v>
      </c>
      <c r="D3" s="280" t="s">
        <v>126</v>
      </c>
      <c r="E3" s="279" t="s">
        <v>125</v>
      </c>
      <c r="F3" s="279" t="s">
        <v>127</v>
      </c>
      <c r="H3" s="280" t="s">
        <v>81</v>
      </c>
      <c r="I3" s="279" t="s">
        <v>128</v>
      </c>
      <c r="J3" s="280" t="s">
        <v>126</v>
      </c>
      <c r="K3" s="279" t="s">
        <v>125</v>
      </c>
      <c r="L3" s="279" t="s">
        <v>127</v>
      </c>
    </row>
    <row r="4" spans="1:12" ht="15.75">
      <c r="B4" s="278" t="s">
        <v>82</v>
      </c>
      <c r="C4" s="179">
        <f>D4+E4+F4</f>
        <v>4203.51</v>
      </c>
      <c r="D4" s="183">
        <v>0</v>
      </c>
      <c r="E4" s="183">
        <v>3613.51</v>
      </c>
      <c r="F4" s="183">
        <v>590</v>
      </c>
      <c r="H4" s="371" t="s">
        <v>82</v>
      </c>
      <c r="I4" s="368">
        <f>J4+K4+L4</f>
        <v>4701.5</v>
      </c>
      <c r="J4" s="368">
        <v>0</v>
      </c>
      <c r="K4" s="368">
        <v>4111.5</v>
      </c>
      <c r="L4" s="370">
        <v>590</v>
      </c>
    </row>
    <row r="5" spans="1:12" ht="15.75">
      <c r="B5" s="278" t="s">
        <v>83</v>
      </c>
      <c r="C5" s="179">
        <f>D5+E5+F5</f>
        <v>9603.36</v>
      </c>
      <c r="D5" s="183">
        <v>4170.05</v>
      </c>
      <c r="E5" s="183">
        <v>4252.01</v>
      </c>
      <c r="F5" s="183">
        <v>1181.3</v>
      </c>
      <c r="H5" s="371"/>
      <c r="I5" s="368"/>
      <c r="J5" s="368"/>
      <c r="K5" s="368"/>
      <c r="L5" s="370"/>
    </row>
    <row r="6" spans="1:12" ht="15.75">
      <c r="B6" s="278" t="s">
        <v>84</v>
      </c>
      <c r="C6" s="179">
        <f>D6+E6+F6</f>
        <v>3652.01</v>
      </c>
      <c r="D6" s="183">
        <v>0</v>
      </c>
      <c r="E6" s="183">
        <v>3652.01</v>
      </c>
      <c r="F6" s="183">
        <v>0</v>
      </c>
      <c r="H6" s="371" t="s">
        <v>83</v>
      </c>
      <c r="I6" s="368">
        <f t="shared" ref="I6" si="0">J6+K6+L6</f>
        <v>6971.8</v>
      </c>
      <c r="J6" s="368">
        <v>1538.5</v>
      </c>
      <c r="K6" s="368">
        <v>4252</v>
      </c>
      <c r="L6" s="370">
        <v>1181.3</v>
      </c>
    </row>
    <row r="7" spans="1:12" ht="15.75">
      <c r="B7" s="278" t="s">
        <v>138</v>
      </c>
      <c r="C7" s="179">
        <f>D7+E7+F7</f>
        <v>3592.1</v>
      </c>
      <c r="D7" s="183">
        <v>0</v>
      </c>
      <c r="E7" s="183">
        <v>3592.1</v>
      </c>
      <c r="F7" s="183">
        <v>0</v>
      </c>
      <c r="H7" s="371"/>
      <c r="I7" s="368"/>
      <c r="J7" s="368"/>
      <c r="K7" s="368"/>
      <c r="L7" s="370"/>
    </row>
    <row r="8" spans="1:12" ht="15.75">
      <c r="B8" s="279" t="s">
        <v>85</v>
      </c>
      <c r="C8" s="179">
        <f>D8+E8+F8</f>
        <v>21050.98</v>
      </c>
      <c r="D8" s="179">
        <f>SUM(D4:D7)</f>
        <v>4170.05</v>
      </c>
      <c r="E8" s="179">
        <f>SUM(E4:E7)</f>
        <v>15109.630000000001</v>
      </c>
      <c r="F8" s="179">
        <f>SUM(F4:F7)</f>
        <v>1771.3</v>
      </c>
      <c r="H8" s="371" t="s">
        <v>84</v>
      </c>
      <c r="I8" s="368">
        <f t="shared" ref="I8" si="1">J8+K8+L8</f>
        <v>5611.8</v>
      </c>
      <c r="J8" s="368">
        <v>0</v>
      </c>
      <c r="K8" s="368">
        <v>4430.5</v>
      </c>
      <c r="L8" s="370">
        <v>1181.3</v>
      </c>
    </row>
    <row r="9" spans="1:12" ht="15.75">
      <c r="B9" s="148"/>
      <c r="C9" s="149"/>
      <c r="D9" s="149"/>
      <c r="F9" s="149"/>
      <c r="H9" s="371"/>
      <c r="I9" s="368"/>
      <c r="J9" s="368"/>
      <c r="K9" s="368"/>
      <c r="L9" s="370"/>
    </row>
    <row r="10" spans="1:12">
      <c r="H10" s="369" t="s">
        <v>85</v>
      </c>
      <c r="I10" s="368">
        <f>I4+I6+I8</f>
        <v>17285.099999999999</v>
      </c>
      <c r="J10" s="368">
        <f t="shared" ref="J10:L10" si="2">J4+J6+J8</f>
        <v>1538.5</v>
      </c>
      <c r="K10" s="368">
        <f t="shared" si="2"/>
        <v>12794</v>
      </c>
      <c r="L10" s="368">
        <f t="shared" si="2"/>
        <v>2952.6</v>
      </c>
    </row>
    <row r="11" spans="1:12" ht="15.75">
      <c r="A11" s="2"/>
      <c r="B11" s="147"/>
      <c r="C11" s="149"/>
      <c r="D11" s="150"/>
      <c r="E11" s="150"/>
      <c r="F11" s="150"/>
      <c r="H11" s="369"/>
      <c r="I11" s="368"/>
      <c r="J11" s="368"/>
      <c r="K11" s="368"/>
      <c r="L11" s="368"/>
    </row>
    <row r="12" spans="1:12">
      <c r="C12" s="281">
        <v>43727</v>
      </c>
    </row>
    <row r="13" spans="1:12" ht="94.5">
      <c r="B13" s="280" t="s">
        <v>81</v>
      </c>
      <c r="C13" s="279" t="s">
        <v>128</v>
      </c>
      <c r="D13" s="280" t="s">
        <v>126</v>
      </c>
      <c r="E13" s="279" t="s">
        <v>125</v>
      </c>
      <c r="F13" s="279" t="s">
        <v>127</v>
      </c>
    </row>
    <row r="14" spans="1:12" ht="15.75">
      <c r="B14" s="278" t="s">
        <v>82</v>
      </c>
      <c r="C14" s="179">
        <f>D14+E14+F14</f>
        <v>4203.51</v>
      </c>
      <c r="D14" s="183">
        <v>0</v>
      </c>
      <c r="E14" s="183">
        <v>3613.51</v>
      </c>
      <c r="F14" s="183">
        <v>590</v>
      </c>
      <c r="I14" s="35"/>
    </row>
    <row r="15" spans="1:12" ht="15.75">
      <c r="B15" s="278" t="s">
        <v>83</v>
      </c>
      <c r="C15" s="179">
        <f>E15+D15+F15</f>
        <v>14641.489999999998</v>
      </c>
      <c r="D15" s="183">
        <v>9298.31</v>
      </c>
      <c r="E15" s="183">
        <v>4161.88</v>
      </c>
      <c r="F15" s="183">
        <v>1181.3</v>
      </c>
    </row>
    <row r="16" spans="1:12" ht="15.75">
      <c r="B16" s="278" t="s">
        <v>84</v>
      </c>
      <c r="C16" s="179">
        <f>D16+E16+F16</f>
        <v>3652.01</v>
      </c>
      <c r="D16" s="183">
        <v>0</v>
      </c>
      <c r="E16" s="183">
        <v>3652.01</v>
      </c>
      <c r="F16" s="183">
        <v>0</v>
      </c>
    </row>
    <row r="17" spans="2:6" ht="15.75">
      <c r="B17" s="278" t="s">
        <v>138</v>
      </c>
      <c r="C17" s="179">
        <f>D17+E17+F17</f>
        <v>3592.1</v>
      </c>
      <c r="D17" s="183">
        <v>0</v>
      </c>
      <c r="E17" s="183">
        <v>3592.1</v>
      </c>
      <c r="F17" s="183">
        <v>0</v>
      </c>
    </row>
    <row r="18" spans="2:6" ht="15.75">
      <c r="B18" s="279" t="s">
        <v>85</v>
      </c>
      <c r="C18" s="179">
        <f>D18+E18+F18</f>
        <v>26089.11</v>
      </c>
      <c r="D18" s="179">
        <f>SUM(D14:D17)</f>
        <v>9298.31</v>
      </c>
      <c r="E18" s="179">
        <f>SUM(E14:E17)</f>
        <v>15019.500000000002</v>
      </c>
      <c r="F18" s="179">
        <f>SUM(F14:F17)</f>
        <v>1771.3</v>
      </c>
    </row>
  </sheetData>
  <mergeCells count="20">
    <mergeCell ref="H8:H9"/>
    <mergeCell ref="I8:I9"/>
    <mergeCell ref="J8:J9"/>
    <mergeCell ref="K8:K9"/>
    <mergeCell ref="L8:L9"/>
    <mergeCell ref="H10:H11"/>
    <mergeCell ref="I10:I11"/>
    <mergeCell ref="J10:J11"/>
    <mergeCell ref="K10:K11"/>
    <mergeCell ref="L10:L11"/>
    <mergeCell ref="H4:H5"/>
    <mergeCell ref="I4:I5"/>
    <mergeCell ref="J4:J5"/>
    <mergeCell ref="K4:K5"/>
    <mergeCell ref="L4:L5"/>
    <mergeCell ref="H6:H7"/>
    <mergeCell ref="I6:I7"/>
    <mergeCell ref="J6:J7"/>
    <mergeCell ref="K6:K7"/>
    <mergeCell ref="L6:L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</vt:i4>
      </vt:variant>
    </vt:vector>
  </HeadingPairs>
  <TitlesOfParts>
    <vt:vector size="15" baseType="lpstr"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4-3</vt:lpstr>
      <vt:lpstr>Приложение 4-4 15.07.2019</vt:lpstr>
      <vt:lpstr>Приложение 4-5 18.09.2019</vt:lpstr>
      <vt:lpstr>Паспорт</vt:lpstr>
      <vt:lpstr>' '!Область_печати</vt:lpstr>
      <vt:lpstr>'в паспорт'!Область_печати</vt:lpstr>
      <vt:lpstr>'Приложение 1'!Область_печати</vt:lpstr>
      <vt:lpstr>'Приложение 4-3'!Область_печати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2019-10-03T05:40:24Z</dcterms:modified>
</cp:coreProperties>
</file>