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В 2" sheetId="1" r:id="rId1"/>
    <sheet name="В 1" sheetId="2" r:id="rId2"/>
    <sheet name="Паспорт" sheetId="3" r:id="rId3"/>
  </sheets>
  <calcPr calcId="125725"/>
</workbook>
</file>

<file path=xl/calcChain.xml><?xml version="1.0" encoding="utf-8"?>
<calcChain xmlns="http://schemas.openxmlformats.org/spreadsheetml/2006/main">
  <c r="F18" i="1"/>
  <c r="K9" i="3"/>
  <c r="L7"/>
  <c r="L6"/>
  <c r="L5"/>
  <c r="L4"/>
  <c r="L8" s="1"/>
  <c r="F42" i="2" l="1"/>
  <c r="E42"/>
  <c r="D42"/>
  <c r="F41"/>
  <c r="E41"/>
  <c r="D41"/>
  <c r="F40"/>
  <c r="E40"/>
  <c r="D40"/>
  <c r="F39"/>
  <c r="E39"/>
  <c r="D39"/>
  <c r="D18" s="1"/>
  <c r="F37"/>
  <c r="E37"/>
  <c r="D37"/>
  <c r="F36"/>
  <c r="E36"/>
  <c r="D36"/>
  <c r="F35"/>
  <c r="E35"/>
  <c r="D35"/>
  <c r="F34"/>
  <c r="E34"/>
  <c r="D34"/>
  <c r="F33"/>
  <c r="E33"/>
  <c r="D33"/>
  <c r="F32"/>
  <c r="E32"/>
  <c r="D32"/>
  <c r="F29"/>
  <c r="E29"/>
  <c r="D29"/>
  <c r="F27"/>
  <c r="E27"/>
  <c r="D27"/>
  <c r="F26"/>
  <c r="E26"/>
  <c r="D26"/>
  <c r="F25"/>
  <c r="E25"/>
  <c r="D25"/>
  <c r="F23"/>
  <c r="E23"/>
  <c r="D23"/>
  <c r="R21"/>
  <c r="R17" s="1"/>
  <c r="R16" s="1"/>
  <c r="Q21"/>
  <c r="P21"/>
  <c r="D21" s="1"/>
  <c r="F21"/>
  <c r="E21"/>
  <c r="R18"/>
  <c r="Q18"/>
  <c r="P18"/>
  <c r="O18"/>
  <c r="N18"/>
  <c r="N16" s="1"/>
  <c r="M18"/>
  <c r="L18"/>
  <c r="K18"/>
  <c r="J18"/>
  <c r="J16" s="1"/>
  <c r="J15" s="1"/>
  <c r="I18"/>
  <c r="H18"/>
  <c r="G18"/>
  <c r="F18"/>
  <c r="E18"/>
  <c r="Q17"/>
  <c r="Q16" s="1"/>
  <c r="O17"/>
  <c r="N17"/>
  <c r="M17"/>
  <c r="M16" s="1"/>
  <c r="M15" s="1"/>
  <c r="L17"/>
  <c r="K17"/>
  <c r="J17"/>
  <c r="I17"/>
  <c r="F17" s="1"/>
  <c r="F16" s="1"/>
  <c r="H17"/>
  <c r="G17"/>
  <c r="E17"/>
  <c r="E16" s="1"/>
  <c r="O16"/>
  <c r="L16"/>
  <c r="K16"/>
  <c r="H16"/>
  <c r="G16"/>
  <c r="F42" i="1"/>
  <c r="E42"/>
  <c r="D42"/>
  <c r="F41"/>
  <c r="E41"/>
  <c r="D41"/>
  <c r="F40"/>
  <c r="E40"/>
  <c r="D40"/>
  <c r="F39"/>
  <c r="E39"/>
  <c r="E18" s="1"/>
  <c r="D39"/>
  <c r="F37"/>
  <c r="E37"/>
  <c r="D37"/>
  <c r="F36"/>
  <c r="E36"/>
  <c r="D36"/>
  <c r="F35"/>
  <c r="E35"/>
  <c r="D35"/>
  <c r="F34"/>
  <c r="E34"/>
  <c r="D34"/>
  <c r="F33"/>
  <c r="E33"/>
  <c r="D33"/>
  <c r="D18" s="1"/>
  <c r="F32"/>
  <c r="E32"/>
  <c r="D32"/>
  <c r="F29"/>
  <c r="E29"/>
  <c r="D29"/>
  <c r="F27"/>
  <c r="E27"/>
  <c r="D27"/>
  <c r="F26"/>
  <c r="E26"/>
  <c r="D26"/>
  <c r="F25"/>
  <c r="E25"/>
  <c r="D25"/>
  <c r="F23"/>
  <c r="E23"/>
  <c r="D23"/>
  <c r="R21"/>
  <c r="Q21"/>
  <c r="E21" s="1"/>
  <c r="P21"/>
  <c r="P17" s="1"/>
  <c r="P16" s="1"/>
  <c r="F21"/>
  <c r="D21"/>
  <c r="R18"/>
  <c r="Q18"/>
  <c r="P18"/>
  <c r="O18"/>
  <c r="O16" s="1"/>
  <c r="N18"/>
  <c r="M18"/>
  <c r="L18"/>
  <c r="L16" s="1"/>
  <c r="K18"/>
  <c r="K16" s="1"/>
  <c r="J18"/>
  <c r="I18"/>
  <c r="H18"/>
  <c r="G18"/>
  <c r="G16" s="1"/>
  <c r="G15" s="1"/>
  <c r="R17"/>
  <c r="R16" s="1"/>
  <c r="O17"/>
  <c r="N17"/>
  <c r="N16" s="1"/>
  <c r="M17"/>
  <c r="L17"/>
  <c r="K17"/>
  <c r="J17"/>
  <c r="J16" s="1"/>
  <c r="I17"/>
  <c r="H17"/>
  <c r="G17"/>
  <c r="F17"/>
  <c r="M16"/>
  <c r="I16"/>
  <c r="H16"/>
  <c r="F16" l="1"/>
  <c r="J15"/>
  <c r="P17" i="2"/>
  <c r="P16" s="1"/>
  <c r="P15" s="1"/>
  <c r="I16"/>
  <c r="G15" s="1"/>
  <c r="M15" i="1"/>
  <c r="D15" s="1"/>
  <c r="Q17"/>
  <c r="Q16" s="1"/>
  <c r="P15" s="1"/>
  <c r="D17"/>
  <c r="D16" s="1"/>
  <c r="D15" i="2" l="1"/>
  <c r="D17"/>
  <c r="D16" s="1"/>
  <c r="E17" i="1"/>
  <c r="E16" s="1"/>
</calcChain>
</file>

<file path=xl/sharedStrings.xml><?xml version="1.0" encoding="utf-8"?>
<sst xmlns="http://schemas.openxmlformats.org/spreadsheetml/2006/main" count="200" uniqueCount="78">
  <si>
    <t>Приложение 4</t>
  </si>
  <si>
    <t xml:space="preserve">     к муниципальной программе «Развитие физической</t>
  </si>
  <si>
    <t>культуры   и спорта в Пожарском муниципальном районе</t>
  </si>
  <si>
    <t xml:space="preserve">     на 2019-2022 годы», утвержденной  постановлением</t>
  </si>
  <si>
    <t xml:space="preserve">     администрации Пожарского муниципального района </t>
  </si>
  <si>
    <t xml:space="preserve">             от "______" ____________2019 года № _______</t>
  </si>
  <si>
    <t>Информация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</si>
  <si>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2019- 2022 годы" за счёт средств Приморского края, Пожарского муниципального района и внебюджетных источников</t>
  </si>
  <si>
    <t xml:space="preserve">                 </t>
  </si>
  <si>
    <t xml:space="preserve"> №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</si>
  <si>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</si>
  <si>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</si>
  <si>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</si>
  <si>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Средства бюджета ПМР (тыс. руб.)</t>
  </si>
  <si>
    <t>Средства краевого бюджета (тыс. руб.)</t>
  </si>
  <si>
    <t>Средства из внебюджетных источников (тыс. руб.)</t>
  </si>
  <si>
    <t>Средства бюджета ПМР(тыс. руб.)</t>
  </si>
  <si>
    <t>Средства из внебюджетных источников(тыс. руб.)</t>
  </si>
  <si>
    <t>всего по годам</t>
  </si>
  <si>
    <t>всего по источникам</t>
  </si>
  <si>
    <t>1.</t>
  </si>
  <si>
    <t>Муниципальная программа «Развитие физической культуры и спорта в Пожарском муниципальном районе на 2017-2019 годы»</t>
  </si>
  <si>
    <t xml:space="preserve">Отдел физической культуры и спорта Пожарского МР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</si>
  <si>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</si>
  <si>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</si>
  <si>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</si>
  <si>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</si>
  <si>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>Развитие спортивной инфраструктуры, находящейся в муниципальной собственности (приобретение ледозаливочной техники)</t>
  </si>
  <si>
    <t xml:space="preserve">Отдел физической культуры и спорта 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</si>
  <si>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</si>
  <si>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</si>
  <si>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</si>
  <si>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</si>
  <si>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</si>
  <si>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</si>
  <si>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 xml:space="preserve">Приобретение спортивного инвентаря и спортивного оборудования </t>
  </si>
  <si>
    <t>1.3.2.</t>
  </si>
  <si>
    <t>Приобретение спортивного инвентаря и спортивного оборудования (Площадка для сдачи норм ГТО)</t>
  </si>
  <si>
    <t>Приобретение спортивного инвентаря и спортивного оборудования (Площадка для сдачи норм ГТО, Губеровское сп. МОБУ СОШ № СОШ №8)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</si>
  <si>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</si>
  <si>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</si>
  <si>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</si>
  <si>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</si>
  <si>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</si>
  <si>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</si>
  <si>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</si>
  <si>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 xml:space="preserve">Строительство хоккейной коробки в пгт Лучегорск </t>
  </si>
  <si>
    <t>2.1.2.</t>
  </si>
  <si>
    <t xml:space="preserve"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 </t>
  </si>
  <si>
    <t>2.1.3.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</si>
  <si>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</si>
  <si>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2.1.4.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</si>
  <si>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</si>
  <si>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>2.1.5.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</si>
  <si>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</si>
  <si>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</si>
  <si>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</si>
  <si>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</si>
  <si>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</si>
  <si>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 xml:space="preserve">Управление образования                   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</si>
  <si>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</si>
  <si>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</si>
  <si>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2.2.3.</t>
  </si>
  <si>
    <t>Награждение тренеров, спортсменов, за достижение  высоких спортивных результатов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</si>
  <si>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</si>
  <si>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</si>
  <si>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>Период</t>
  </si>
  <si>
    <t>Всего (тыс. руб.)</t>
  </si>
  <si>
    <t>средства бюджета субъекта Российской Федерации, тыс. руб.</t>
  </si>
  <si>
    <t>средства местного бюджете (тыс. руб.)</t>
  </si>
  <si>
    <t xml:space="preserve"> средства внебюджетные, (тыс. руб.)</t>
  </si>
  <si>
    <t>2019 г.</t>
  </si>
  <si>
    <t>2020 г.</t>
  </si>
  <si>
    <t>2021 г.</t>
  </si>
  <si>
    <t>2022 г.</t>
  </si>
  <si>
    <t>Итого:</t>
  </si>
  <si>
    <t>средства бюджета субъекта Российской Федерации,        (тыс. руб.)</t>
  </si>
  <si>
    <t>средства местного бюджете         (тыс. руб.)</t>
  </si>
</sst>
</file>

<file path=xl/styles.xml><?xml version="1.0" encoding="utf-8"?>
<styleSheet xmlns="http://schemas.openxmlformats.org/spreadsheetml/2006/main">
  <numFmts count="3">
    <numFmt numFmtId="164" formatCode="0.00000"/>
    <numFmt numFmtId="165" formatCode="0.000"/>
    <numFmt numFmtId="166" formatCode="0.000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1">
    <xf numFmtId="0" fontId="0" fillId="0" borderId="0" xfId="0"/>
    <xf numFmtId="0" fontId="1" fillId="0" borderId="0" xfId="0" applyNumberFormat="1" applyFont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Font="1" applyFill="1"/>
    <xf numFmtId="0" fontId="2" fillId="0" borderId="0" xfId="0" applyFont="1" applyFill="1" applyBorder="1" applyAlignment="1">
      <alignment horizontal="left" indent="15"/>
    </xf>
    <xf numFmtId="0" fontId="2" fillId="2" borderId="0" xfId="0" applyFont="1" applyFill="1" applyBorder="1" applyAlignment="1"/>
    <xf numFmtId="0" fontId="3" fillId="2" borderId="0" xfId="0" applyFont="1" applyFill="1" applyBorder="1" applyAlignment="1"/>
    <xf numFmtId="0" fontId="0" fillId="2" borderId="0" xfId="0" applyFill="1"/>
    <xf numFmtId="0" fontId="3" fillId="0" borderId="0" xfId="0" applyFont="1" applyFill="1" applyBorder="1" applyAlignment="1"/>
    <xf numFmtId="0" fontId="1" fillId="0" borderId="0" xfId="0" applyFont="1"/>
    <xf numFmtId="0" fontId="5" fillId="0" borderId="0" xfId="1" applyFont="1" applyAlignment="1" applyProtection="1">
      <alignment wrapText="1"/>
    </xf>
    <xf numFmtId="0" fontId="3" fillId="2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6" fillId="0" borderId="0" xfId="0" applyFont="1"/>
    <xf numFmtId="0" fontId="1" fillId="0" borderId="0" xfId="0" applyNumberFormat="1" applyFont="1"/>
    <xf numFmtId="0" fontId="3" fillId="2" borderId="0" xfId="0" applyFont="1" applyFill="1" applyAlignment="1"/>
    <xf numFmtId="0" fontId="3" fillId="0" borderId="0" xfId="0" applyFont="1" applyFill="1" applyAlignment="1"/>
    <xf numFmtId="2" fontId="2" fillId="2" borderId="0" xfId="0" applyNumberFormat="1" applyFont="1" applyFill="1" applyBorder="1" applyAlignment="1"/>
    <xf numFmtId="0" fontId="2" fillId="0" borderId="0" xfId="0" applyFont="1" applyFill="1" applyAlignment="1"/>
    <xf numFmtId="164" fontId="1" fillId="0" borderId="0" xfId="0" applyNumberFormat="1" applyFont="1" applyFill="1"/>
    <xf numFmtId="0" fontId="6" fillId="0" borderId="0" xfId="0" applyFont="1" applyFill="1" applyAlignment="1"/>
    <xf numFmtId="0" fontId="6" fillId="2" borderId="0" xfId="0" applyFont="1" applyFill="1" applyAlignment="1"/>
    <xf numFmtId="164" fontId="2" fillId="2" borderId="0" xfId="0" applyNumberFormat="1" applyFont="1" applyFill="1" applyBorder="1" applyAlignment="1"/>
    <xf numFmtId="0" fontId="2" fillId="0" borderId="0" xfId="0" applyNumberFormat="1" applyFont="1" applyAlignment="1">
      <alignment horizontal="center"/>
    </xf>
    <xf numFmtId="0" fontId="1" fillId="2" borderId="0" xfId="0" applyFont="1" applyFill="1"/>
    <xf numFmtId="0" fontId="9" fillId="0" borderId="8" xfId="0" applyFont="1" applyFill="1" applyBorder="1" applyAlignment="1">
      <alignment textRotation="90" wrapText="1"/>
    </xf>
    <xf numFmtId="0" fontId="9" fillId="0" borderId="7" xfId="0" applyFont="1" applyFill="1" applyBorder="1" applyAlignment="1">
      <alignment horizontal="center" textRotation="90" wrapText="1"/>
    </xf>
    <xf numFmtId="0" fontId="9" fillId="2" borderId="7" xfId="0" applyFont="1" applyFill="1" applyBorder="1" applyAlignment="1">
      <alignment horizontal="center" textRotation="90" wrapText="1"/>
    </xf>
    <xf numFmtId="0" fontId="9" fillId="2" borderId="6" xfId="0" applyFont="1" applyFill="1" applyBorder="1" applyAlignment="1">
      <alignment horizontal="center" textRotation="90" wrapText="1"/>
    </xf>
    <xf numFmtId="0" fontId="9" fillId="0" borderId="6" xfId="0" applyFont="1" applyFill="1" applyBorder="1" applyAlignment="1">
      <alignment horizontal="center" textRotation="90" wrapText="1"/>
    </xf>
    <xf numFmtId="0" fontId="9" fillId="0" borderId="6" xfId="0" applyNumberFormat="1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0" fillId="0" borderId="6" xfId="0" applyBorder="1"/>
    <xf numFmtId="165" fontId="9" fillId="0" borderId="7" xfId="0" applyNumberFormat="1" applyFont="1" applyFill="1" applyBorder="1" applyAlignment="1">
      <alignment horizontal="center" vertical="top" wrapText="1"/>
    </xf>
    <xf numFmtId="165" fontId="9" fillId="2" borderId="7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top" wrapText="1"/>
    </xf>
    <xf numFmtId="165" fontId="2" fillId="0" borderId="6" xfId="0" applyNumberFormat="1" applyFont="1" applyFill="1" applyBorder="1" applyAlignment="1">
      <alignment horizontal="center" vertical="top" wrapText="1"/>
    </xf>
    <xf numFmtId="165" fontId="2" fillId="2" borderId="6" xfId="0" applyNumberFormat="1" applyFont="1" applyFill="1" applyBorder="1" applyAlignment="1">
      <alignment horizontal="center" vertical="top" wrapText="1"/>
    </xf>
    <xf numFmtId="0" fontId="2" fillId="0" borderId="7" xfId="0" applyNumberFormat="1" applyFont="1" applyFill="1" applyBorder="1" applyAlignment="1">
      <alignment vertical="top" wrapText="1"/>
    </xf>
    <xf numFmtId="0" fontId="2" fillId="0" borderId="8" xfId="0" applyNumberFormat="1" applyFont="1" applyFill="1" applyBorder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0" fontId="2" fillId="0" borderId="8" xfId="0" applyFont="1" applyFill="1" applyBorder="1" applyAlignment="1">
      <alignment horizontal="center" vertical="top" wrapText="1"/>
    </xf>
    <xf numFmtId="165" fontId="2" fillId="0" borderId="7" xfId="0" applyNumberFormat="1" applyFont="1" applyFill="1" applyBorder="1" applyAlignment="1">
      <alignment horizontal="center" vertical="top" wrapText="1"/>
    </xf>
    <xf numFmtId="165" fontId="2" fillId="2" borderId="8" xfId="0" applyNumberFormat="1" applyFont="1" applyFill="1" applyBorder="1" applyAlignment="1">
      <alignment horizontal="center" vertical="top" wrapText="1"/>
    </xf>
    <xf numFmtId="165" fontId="2" fillId="0" borderId="8" xfId="0" applyNumberFormat="1" applyFont="1" applyFill="1" applyBorder="1" applyAlignment="1">
      <alignment horizontal="center" vertical="top" wrapText="1"/>
    </xf>
    <xf numFmtId="165" fontId="2" fillId="2" borderId="8" xfId="0" applyNumberFormat="1" applyFont="1" applyFill="1" applyBorder="1" applyAlignment="1">
      <alignment horizontal="center" vertical="top"/>
    </xf>
    <xf numFmtId="165" fontId="2" fillId="0" borderId="8" xfId="0" applyNumberFormat="1" applyFont="1" applyFill="1" applyBorder="1" applyAlignment="1">
      <alignment horizontal="center" vertical="top"/>
    </xf>
    <xf numFmtId="0" fontId="2" fillId="0" borderId="6" xfId="0" applyNumberFormat="1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165" fontId="2" fillId="2" borderId="6" xfId="0" applyNumberFormat="1" applyFont="1" applyFill="1" applyBorder="1" applyAlignment="1">
      <alignment horizontal="center" vertical="top"/>
    </xf>
    <xf numFmtId="165" fontId="2" fillId="0" borderId="6" xfId="0" applyNumberFormat="1" applyFont="1" applyFill="1" applyBorder="1" applyAlignment="1">
      <alignment horizontal="center" vertical="top"/>
    </xf>
    <xf numFmtId="165" fontId="0" fillId="0" borderId="6" xfId="0" applyNumberFormat="1" applyBorder="1" applyAlignment="1">
      <alignment vertical="top"/>
    </xf>
    <xf numFmtId="0" fontId="2" fillId="0" borderId="7" xfId="0" applyFont="1" applyFill="1" applyBorder="1" applyAlignment="1">
      <alignment vertical="top" wrapText="1"/>
    </xf>
    <xf numFmtId="0" fontId="2" fillId="0" borderId="7" xfId="0" applyFont="1" applyFill="1" applyBorder="1" applyAlignment="1">
      <alignment horizontal="center" vertical="top" wrapText="1"/>
    </xf>
    <xf numFmtId="165" fontId="0" fillId="2" borderId="7" xfId="0" applyNumberFormat="1" applyFill="1" applyBorder="1" applyAlignment="1">
      <alignment horizontal="center" vertical="top"/>
    </xf>
    <xf numFmtId="165" fontId="2" fillId="2" borderId="7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166" fontId="2" fillId="0" borderId="6" xfId="0" applyNumberFormat="1" applyFont="1" applyFill="1" applyBorder="1" applyAlignment="1">
      <alignment horizontal="center" vertical="top" wrapText="1"/>
    </xf>
    <xf numFmtId="0" fontId="2" fillId="0" borderId="7" xfId="0" applyNumberFormat="1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center" vertical="top" wrapText="1"/>
    </xf>
    <xf numFmtId="0" fontId="2" fillId="2" borderId="7" xfId="0" applyNumberFormat="1" applyFont="1" applyFill="1" applyBorder="1" applyAlignment="1">
      <alignment vertical="top" wrapText="1"/>
    </xf>
    <xf numFmtId="0" fontId="1" fillId="0" borderId="6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/>
    </xf>
    <xf numFmtId="165" fontId="1" fillId="0" borderId="6" xfId="0" applyNumberFormat="1" applyFont="1" applyFill="1" applyBorder="1" applyAlignment="1">
      <alignment horizontal="center" vertical="top"/>
    </xf>
    <xf numFmtId="0" fontId="2" fillId="0" borderId="6" xfId="0" applyNumberFormat="1" applyFont="1" applyFill="1" applyBorder="1" applyAlignment="1">
      <alignment vertical="top" wrapText="1"/>
    </xf>
    <xf numFmtId="0" fontId="1" fillId="0" borderId="6" xfId="0" applyFont="1" applyFill="1" applyBorder="1" applyAlignment="1">
      <alignment wrapText="1"/>
    </xf>
    <xf numFmtId="0" fontId="1" fillId="0" borderId="7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/>
    </xf>
    <xf numFmtId="0" fontId="2" fillId="0" borderId="7" xfId="0" applyFont="1" applyBorder="1" applyAlignment="1">
      <alignment horizontal="center" vertical="top" wrapText="1"/>
    </xf>
    <xf numFmtId="165" fontId="2" fillId="2" borderId="7" xfId="0" applyNumberFormat="1" applyFont="1" applyFill="1" applyBorder="1" applyAlignment="1">
      <alignment horizontal="center" vertical="top"/>
    </xf>
    <xf numFmtId="165" fontId="2" fillId="0" borderId="7" xfId="0" applyNumberFormat="1" applyFont="1" applyFill="1" applyBorder="1" applyAlignment="1">
      <alignment horizontal="center" vertical="top"/>
    </xf>
    <xf numFmtId="165" fontId="0" fillId="0" borderId="6" xfId="0" applyNumberFormat="1" applyBorder="1" applyAlignment="1">
      <alignment horizontal="center" vertical="top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10" fillId="0" borderId="6" xfId="0" applyFont="1" applyBorder="1"/>
    <xf numFmtId="0" fontId="11" fillId="0" borderId="6" xfId="0" applyFont="1" applyBorder="1"/>
    <xf numFmtId="2" fontId="0" fillId="0" borderId="6" xfId="0" applyNumberFormat="1" applyBorder="1"/>
    <xf numFmtId="0" fontId="6" fillId="0" borderId="6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6" xfId="0" applyFont="1" applyBorder="1"/>
    <xf numFmtId="0" fontId="12" fillId="0" borderId="6" xfId="0" applyFont="1" applyBorder="1"/>
    <xf numFmtId="2" fontId="12" fillId="0" borderId="6" xfId="0" applyNumberFormat="1" applyFont="1" applyBorder="1"/>
    <xf numFmtId="0" fontId="6" fillId="0" borderId="6" xfId="0" applyFont="1" applyBorder="1" applyAlignment="1">
      <alignment vertical="center" wrapText="1"/>
    </xf>
    <xf numFmtId="2" fontId="6" fillId="0" borderId="6" xfId="0" applyNumberFormat="1" applyFont="1" applyBorder="1" applyAlignment="1">
      <alignment horizontal="center"/>
    </xf>
    <xf numFmtId="2" fontId="12" fillId="0" borderId="6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7" fillId="2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1" xfId="0" applyNumberFormat="1" applyFont="1" applyBorder="1" applyAlignment="1">
      <alignment horizontal="center" vertical="top" wrapText="1"/>
    </xf>
    <xf numFmtId="0" fontId="9" fillId="0" borderId="7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165" fontId="9" fillId="2" borderId="3" xfId="0" applyNumberFormat="1" applyFont="1" applyFill="1" applyBorder="1" applyAlignment="1">
      <alignment horizontal="center" vertical="top" wrapText="1"/>
    </xf>
    <xf numFmtId="165" fontId="9" fillId="2" borderId="4" xfId="0" applyNumberFormat="1" applyFont="1" applyFill="1" applyBorder="1" applyAlignment="1">
      <alignment horizontal="center" vertical="top" wrapText="1"/>
    </xf>
    <xf numFmtId="165" fontId="9" fillId="2" borderId="5" xfId="0" applyNumberFormat="1" applyFont="1" applyFill="1" applyBorder="1" applyAlignment="1">
      <alignment horizontal="center" vertical="top" wrapText="1"/>
    </xf>
    <xf numFmtId="165" fontId="9" fillId="0" borderId="6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166" fontId="9" fillId="0" borderId="7" xfId="0" applyNumberFormat="1" applyFont="1" applyFill="1" applyBorder="1" applyAlignment="1">
      <alignment horizontal="center" vertical="top" wrapText="1"/>
    </xf>
    <xf numFmtId="166" fontId="9" fillId="2" borderId="7" xfId="0" applyNumberFormat="1" applyFont="1" applyFill="1" applyBorder="1" applyAlignment="1">
      <alignment horizontal="center" vertical="top" wrapText="1"/>
    </xf>
    <xf numFmtId="166" fontId="9" fillId="0" borderId="6" xfId="0" applyNumberFormat="1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2"/>
  <sheetViews>
    <sheetView tabSelected="1" topLeftCell="C7" workbookViewId="0">
      <selection activeCell="J15" sqref="J15:L15"/>
    </sheetView>
  </sheetViews>
  <sheetFormatPr defaultRowHeight="15"/>
  <cols>
    <col min="1" max="1" width="6" customWidth="1"/>
    <col min="2" max="2" width="25.85546875" customWidth="1"/>
    <col min="3" max="3" width="14.28515625" customWidth="1"/>
    <col min="4" max="4" width="12.140625" bestFit="1" customWidth="1"/>
    <col min="5" max="5" width="10.85546875" customWidth="1"/>
    <col min="6" max="6" width="11.140625" customWidth="1"/>
    <col min="7" max="7" width="13.42578125" style="8" bestFit="1" customWidth="1"/>
    <col min="8" max="8" width="11.7109375" style="8" customWidth="1"/>
    <col min="9" max="9" width="9.5703125" style="8" bestFit="1" customWidth="1"/>
    <col min="10" max="10" width="10.7109375" style="8" customWidth="1"/>
    <col min="11" max="11" width="10.7109375" bestFit="1" customWidth="1"/>
    <col min="12" max="12" width="10.7109375" style="8" bestFit="1" customWidth="1"/>
    <col min="13" max="13" width="10.5703125" customWidth="1"/>
    <col min="14" max="14" width="11.42578125" customWidth="1"/>
    <col min="15" max="15" width="9.42578125" bestFit="1" customWidth="1"/>
    <col min="16" max="16" width="10.7109375" bestFit="1" customWidth="1"/>
    <col min="17" max="18" width="9.28515625" bestFit="1" customWidth="1"/>
  </cols>
  <sheetData>
    <row r="1" spans="1:18" ht="15.75">
      <c r="A1" s="1"/>
      <c r="B1" s="2"/>
      <c r="C1" s="2"/>
      <c r="D1" s="3"/>
      <c r="E1" s="4"/>
      <c r="F1" s="5"/>
      <c r="G1" s="6"/>
      <c r="H1" s="6"/>
      <c r="I1" s="7"/>
      <c r="K1" s="9"/>
      <c r="L1" s="7"/>
      <c r="M1" s="9"/>
      <c r="N1" s="9"/>
      <c r="O1" s="10"/>
      <c r="P1" s="97" t="s">
        <v>0</v>
      </c>
      <c r="Q1" s="97"/>
    </row>
    <row r="2" spans="1:18" ht="15.75">
      <c r="A2" s="1"/>
      <c r="B2" s="11"/>
      <c r="C2" s="2"/>
      <c r="D2" s="3"/>
      <c r="E2" s="4"/>
      <c r="F2" s="5"/>
      <c r="G2" s="6"/>
      <c r="H2" s="6"/>
      <c r="I2" s="7"/>
      <c r="J2" s="12"/>
      <c r="K2" s="13"/>
      <c r="L2" s="12"/>
      <c r="M2" s="14"/>
      <c r="N2" s="14"/>
      <c r="O2" s="10"/>
    </row>
    <row r="3" spans="1:18" ht="15.75">
      <c r="A3" s="15"/>
      <c r="B3" s="10"/>
      <c r="C3" s="10"/>
      <c r="D3" s="4"/>
      <c r="E3" s="4"/>
      <c r="F3" s="4"/>
      <c r="G3" s="6"/>
      <c r="H3" s="6"/>
      <c r="J3" s="16"/>
      <c r="K3" s="17"/>
      <c r="L3" s="16"/>
      <c r="M3" s="16" t="s">
        <v>1</v>
      </c>
    </row>
    <row r="4" spans="1:18" ht="15.75">
      <c r="A4" s="15"/>
      <c r="C4" s="10"/>
      <c r="D4" s="4"/>
      <c r="E4" s="4"/>
      <c r="F4" s="4"/>
      <c r="G4" s="18"/>
      <c r="H4" s="6"/>
      <c r="J4" s="16"/>
      <c r="K4" s="17"/>
      <c r="L4" s="16"/>
      <c r="M4" s="16" t="s">
        <v>2</v>
      </c>
      <c r="N4" s="17"/>
      <c r="O4" s="19"/>
    </row>
    <row r="5" spans="1:18" ht="15.75">
      <c r="A5" s="15"/>
      <c r="B5" s="10"/>
      <c r="C5" s="10"/>
      <c r="D5" s="4"/>
      <c r="E5" s="4"/>
      <c r="F5" s="4"/>
      <c r="G5" s="6"/>
      <c r="H5" s="6"/>
      <c r="J5" s="16"/>
      <c r="K5" s="17"/>
      <c r="L5" s="16"/>
      <c r="M5" s="16" t="s">
        <v>3</v>
      </c>
      <c r="N5" s="17"/>
      <c r="O5" s="19"/>
    </row>
    <row r="6" spans="1:18" ht="15.75">
      <c r="A6" s="15"/>
      <c r="B6" s="10"/>
      <c r="C6" s="10"/>
      <c r="D6" s="4"/>
      <c r="E6" s="4"/>
      <c r="F6" s="4"/>
      <c r="G6" s="6"/>
      <c r="H6" s="6"/>
      <c r="J6" s="16"/>
      <c r="K6" s="17"/>
      <c r="L6" s="16"/>
      <c r="M6" s="16" t="s">
        <v>4</v>
      </c>
      <c r="N6" s="17"/>
      <c r="O6" s="19"/>
    </row>
    <row r="7" spans="1:18" ht="15.75">
      <c r="A7" s="15"/>
      <c r="B7" s="10"/>
      <c r="C7" s="10"/>
      <c r="D7" s="4"/>
      <c r="E7" s="4"/>
      <c r="F7" s="20"/>
      <c r="G7" s="6"/>
      <c r="H7" s="6"/>
      <c r="I7" s="7"/>
      <c r="K7" s="21"/>
      <c r="L7" s="22"/>
      <c r="M7" s="22" t="s">
        <v>5</v>
      </c>
      <c r="O7" s="10"/>
    </row>
    <row r="8" spans="1:18" ht="15.75">
      <c r="A8" s="15"/>
      <c r="B8" s="10"/>
      <c r="C8" s="10"/>
      <c r="D8" s="4"/>
      <c r="E8" s="4"/>
      <c r="F8" s="20"/>
      <c r="G8" s="23"/>
      <c r="H8" s="6"/>
      <c r="I8" s="7"/>
      <c r="K8" s="21"/>
      <c r="L8" s="22"/>
      <c r="M8" s="22"/>
      <c r="O8" s="10"/>
    </row>
    <row r="9" spans="1:18" ht="15.75">
      <c r="A9" s="98" t="s">
        <v>6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</row>
    <row r="10" spans="1:18">
      <c r="A10" s="99" t="s">
        <v>7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</row>
    <row r="11" spans="1:18">
      <c r="A11" s="24" t="s">
        <v>8</v>
      </c>
      <c r="B11" s="10"/>
      <c r="C11" s="10"/>
      <c r="D11" s="4"/>
      <c r="E11" s="4"/>
      <c r="F11" s="4"/>
      <c r="G11" s="25"/>
      <c r="H11" s="25"/>
      <c r="I11" s="25"/>
      <c r="J11" s="25"/>
      <c r="K11" s="4"/>
      <c r="L11" s="25"/>
      <c r="M11" s="10"/>
      <c r="N11" s="10"/>
      <c r="O11" s="10"/>
    </row>
    <row r="12" spans="1:18">
      <c r="A12" s="100" t="s">
        <v>9</v>
      </c>
      <c r="B12" s="102" t="s">
        <v>10</v>
      </c>
      <c r="C12" s="104" t="s">
        <v>11</v>
      </c>
      <c r="D12" s="105" t="s">
        <v>12</v>
      </c>
      <c r="E12" s="106"/>
      <c r="F12" s="107"/>
      <c r="G12" s="108">
        <v>2019</v>
      </c>
      <c r="H12" s="109"/>
      <c r="I12" s="110"/>
      <c r="J12" s="111">
        <v>2020</v>
      </c>
      <c r="K12" s="112"/>
      <c r="L12" s="112"/>
      <c r="M12" s="112">
        <v>2021</v>
      </c>
      <c r="N12" s="112"/>
      <c r="O12" s="112"/>
      <c r="P12" s="105">
        <v>2022</v>
      </c>
      <c r="Q12" s="106"/>
      <c r="R12" s="107"/>
    </row>
    <row r="13" spans="1:18" ht="126.75">
      <c r="A13" s="101"/>
      <c r="B13" s="103"/>
      <c r="C13" s="103"/>
      <c r="D13" s="26" t="s">
        <v>13</v>
      </c>
      <c r="E13" s="27" t="s">
        <v>14</v>
      </c>
      <c r="F13" s="26" t="s">
        <v>15</v>
      </c>
      <c r="G13" s="28" t="s">
        <v>13</v>
      </c>
      <c r="H13" s="28" t="s">
        <v>14</v>
      </c>
      <c r="I13" s="28" t="s">
        <v>15</v>
      </c>
      <c r="J13" s="29" t="s">
        <v>16</v>
      </c>
      <c r="K13" s="30" t="s">
        <v>14</v>
      </c>
      <c r="L13" s="29" t="s">
        <v>15</v>
      </c>
      <c r="M13" s="30" t="s">
        <v>16</v>
      </c>
      <c r="N13" s="30" t="s">
        <v>14</v>
      </c>
      <c r="O13" s="30" t="s">
        <v>15</v>
      </c>
      <c r="P13" s="28" t="s">
        <v>13</v>
      </c>
      <c r="Q13" s="27" t="s">
        <v>14</v>
      </c>
      <c r="R13" s="28" t="s">
        <v>17</v>
      </c>
    </row>
    <row r="14" spans="1:18">
      <c r="A14" s="31">
        <v>1</v>
      </c>
      <c r="B14" s="32">
        <v>2</v>
      </c>
      <c r="C14" s="32">
        <v>3</v>
      </c>
      <c r="D14" s="33">
        <v>7</v>
      </c>
      <c r="E14" s="34">
        <v>6</v>
      </c>
      <c r="F14" s="34"/>
      <c r="G14" s="35">
        <v>14</v>
      </c>
      <c r="H14" s="35">
        <v>15</v>
      </c>
      <c r="I14" s="35">
        <v>16</v>
      </c>
      <c r="J14" s="36">
        <v>17</v>
      </c>
      <c r="K14" s="37">
        <v>18</v>
      </c>
      <c r="L14" s="36">
        <v>19</v>
      </c>
      <c r="M14" s="37">
        <v>17</v>
      </c>
      <c r="N14" s="37">
        <v>18</v>
      </c>
      <c r="O14" s="37">
        <v>19</v>
      </c>
      <c r="P14" s="38"/>
      <c r="Q14" s="38"/>
      <c r="R14" s="38"/>
    </row>
    <row r="15" spans="1:18">
      <c r="A15" s="113" t="s">
        <v>18</v>
      </c>
      <c r="B15" s="114"/>
      <c r="C15" s="115"/>
      <c r="D15" s="116">
        <f>G15+J15+M15+P15</f>
        <v>52225.076290000005</v>
      </c>
      <c r="E15" s="117"/>
      <c r="F15" s="118"/>
      <c r="G15" s="119">
        <f t="shared" ref="G15" si="0">G16+H16+I16</f>
        <v>14672.277189999999</v>
      </c>
      <c r="H15" s="119"/>
      <c r="I15" s="119"/>
      <c r="J15" s="130">
        <f t="shared" ref="J15" si="1">J16+K16+L16</f>
        <v>8420.8095600000015</v>
      </c>
      <c r="K15" s="130"/>
      <c r="L15" s="130"/>
      <c r="M15" s="119">
        <f>M16+N16+O16</f>
        <v>23505.38954</v>
      </c>
      <c r="N15" s="119"/>
      <c r="O15" s="119"/>
      <c r="P15" s="119">
        <f>P16+Q16+R16</f>
        <v>5626.6</v>
      </c>
      <c r="Q15" s="119"/>
      <c r="R15" s="119"/>
    </row>
    <row r="16" spans="1:18">
      <c r="A16" s="113" t="s">
        <v>19</v>
      </c>
      <c r="B16" s="114"/>
      <c r="C16" s="115"/>
      <c r="D16" s="39">
        <f>D17+D18</f>
        <v>17548.660090000001</v>
      </c>
      <c r="E16" s="39">
        <f t="shared" ref="E16:R16" si="2">E17+E18</f>
        <v>29941.6162</v>
      </c>
      <c r="F16" s="39">
        <f t="shared" si="2"/>
        <v>4734.8</v>
      </c>
      <c r="G16" s="40">
        <f t="shared" si="2"/>
        <v>4192.6671900000001</v>
      </c>
      <c r="H16" s="40">
        <f t="shared" si="2"/>
        <v>9298.31</v>
      </c>
      <c r="I16" s="39">
        <f t="shared" si="2"/>
        <v>1181.3</v>
      </c>
      <c r="J16" s="129">
        <f t="shared" si="2"/>
        <v>4293.0033600000006</v>
      </c>
      <c r="K16" s="128">
        <f t="shared" si="2"/>
        <v>2943.3062</v>
      </c>
      <c r="L16" s="129">
        <f t="shared" si="2"/>
        <v>1184.5</v>
      </c>
      <c r="M16" s="39">
        <f t="shared" si="2"/>
        <v>4620.8895400000001</v>
      </c>
      <c r="N16" s="39">
        <f t="shared" si="2"/>
        <v>17700</v>
      </c>
      <c r="O16" s="39">
        <f t="shared" si="2"/>
        <v>1184.5</v>
      </c>
      <c r="P16" s="39">
        <f t="shared" si="2"/>
        <v>4442.1000000000004</v>
      </c>
      <c r="Q16" s="39">
        <f t="shared" si="2"/>
        <v>0</v>
      </c>
      <c r="R16" s="39">
        <f t="shared" si="2"/>
        <v>1184.5</v>
      </c>
    </row>
    <row r="17" spans="1:18" ht="90">
      <c r="A17" s="41" t="s">
        <v>20</v>
      </c>
      <c r="B17" s="125" t="s">
        <v>21</v>
      </c>
      <c r="C17" s="42" t="s">
        <v>22</v>
      </c>
      <c r="D17" s="43">
        <f t="shared" ref="D17:F17" si="3">G17+J17+M17+P17</f>
        <v>4152.1583700000001</v>
      </c>
      <c r="E17" s="43">
        <f t="shared" si="3"/>
        <v>28197.066200000001</v>
      </c>
      <c r="F17" s="43">
        <f t="shared" si="3"/>
        <v>0</v>
      </c>
      <c r="G17" s="44">
        <f>G21+G23+G25+G26+G32+G34+G35+G36+G37+G40+G41+G42</f>
        <v>1132.37547</v>
      </c>
      <c r="H17" s="44">
        <f>H21+H23+H25+H26+H32+H34+H35+H36+H37+H40+H41+H42</f>
        <v>7553.76</v>
      </c>
      <c r="I17" s="44">
        <f>I21+I23+I25+I26+I32+I34+I35+I36+I37+I40+I41+I42</f>
        <v>0</v>
      </c>
      <c r="J17" s="44">
        <f t="shared" ref="J17:R17" si="4">J21+J23+J25+J26+J27+J29+J32+J34+J35+J36+J37+J40+J41+J42</f>
        <v>1140.9933599999999</v>
      </c>
      <c r="K17" s="44">
        <f t="shared" si="4"/>
        <v>2943.3062</v>
      </c>
      <c r="L17" s="44">
        <f t="shared" si="4"/>
        <v>0</v>
      </c>
      <c r="M17" s="44">
        <f t="shared" si="4"/>
        <v>1028.78954</v>
      </c>
      <c r="N17" s="44">
        <f t="shared" si="4"/>
        <v>17700</v>
      </c>
      <c r="O17" s="44">
        <f t="shared" si="4"/>
        <v>0</v>
      </c>
      <c r="P17" s="44">
        <f t="shared" si="4"/>
        <v>850</v>
      </c>
      <c r="Q17" s="44">
        <f t="shared" si="4"/>
        <v>0</v>
      </c>
      <c r="R17" s="44">
        <f t="shared" si="4"/>
        <v>0</v>
      </c>
    </row>
    <row r="18" spans="1:18" ht="30">
      <c r="A18" s="45"/>
      <c r="B18" s="126"/>
      <c r="C18" s="42" t="s">
        <v>23</v>
      </c>
      <c r="D18" s="43">
        <f t="shared" ref="D18:R18" si="5">D33+D39</f>
        <v>13396.50172</v>
      </c>
      <c r="E18" s="43">
        <f t="shared" si="5"/>
        <v>1744.55</v>
      </c>
      <c r="F18" s="43">
        <f>I18+L18+O18+R18</f>
        <v>4734.8</v>
      </c>
      <c r="G18" s="43">
        <f t="shared" si="5"/>
        <v>3060.2917200000002</v>
      </c>
      <c r="H18" s="43">
        <f t="shared" si="5"/>
        <v>1744.55</v>
      </c>
      <c r="I18" s="43">
        <f t="shared" si="5"/>
        <v>1181.3</v>
      </c>
      <c r="J18" s="43">
        <f t="shared" si="5"/>
        <v>3152.01</v>
      </c>
      <c r="K18" s="43">
        <f t="shared" si="5"/>
        <v>0</v>
      </c>
      <c r="L18" s="44">
        <f t="shared" si="5"/>
        <v>1184.5</v>
      </c>
      <c r="M18" s="43">
        <f t="shared" si="5"/>
        <v>3592.1</v>
      </c>
      <c r="N18" s="43">
        <f t="shared" si="5"/>
        <v>0</v>
      </c>
      <c r="O18" s="43">
        <f t="shared" si="5"/>
        <v>1184.5</v>
      </c>
      <c r="P18" s="43">
        <f t="shared" si="5"/>
        <v>3592.1</v>
      </c>
      <c r="Q18" s="43">
        <f t="shared" si="5"/>
        <v>0</v>
      </c>
      <c r="R18" s="43">
        <f t="shared" si="5"/>
        <v>1184.5</v>
      </c>
    </row>
    <row r="19" spans="1:18">
      <c r="A19" s="127" t="s">
        <v>24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</row>
    <row r="20" spans="1:18">
      <c r="A20" s="120" t="s">
        <v>25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</row>
    <row r="21" spans="1:18" ht="105">
      <c r="A21" s="46" t="s">
        <v>26</v>
      </c>
      <c r="B21" s="47" t="s">
        <v>27</v>
      </c>
      <c r="C21" s="48" t="s">
        <v>28</v>
      </c>
      <c r="D21" s="49">
        <f>G21+J21+M21+P21</f>
        <v>20.202020000000001</v>
      </c>
      <c r="E21" s="49">
        <f>H21+K21+N21+Q21</f>
        <v>2000</v>
      </c>
      <c r="F21" s="49">
        <f>I21+L21+O21+R21</f>
        <v>0</v>
      </c>
      <c r="G21" s="50">
        <v>20.202020000000001</v>
      </c>
      <c r="H21" s="50">
        <v>2000</v>
      </c>
      <c r="I21" s="51">
        <v>0</v>
      </c>
      <c r="J21" s="52">
        <v>0</v>
      </c>
      <c r="K21" s="53">
        <v>0</v>
      </c>
      <c r="L21" s="52">
        <v>0</v>
      </c>
      <c r="M21" s="53">
        <v>0</v>
      </c>
      <c r="N21" s="53">
        <v>0</v>
      </c>
      <c r="O21" s="53">
        <v>0</v>
      </c>
      <c r="P21" s="43">
        <f>P36+P42</f>
        <v>0</v>
      </c>
      <c r="Q21" s="43">
        <f>Q36+Q42</f>
        <v>0</v>
      </c>
      <c r="R21" s="43">
        <f>R36+R42</f>
        <v>0</v>
      </c>
    </row>
    <row r="22" spans="1:18">
      <c r="A22" s="120" t="s">
        <v>29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</row>
    <row r="23" spans="1:18" ht="165">
      <c r="A23" s="54" t="s">
        <v>30</v>
      </c>
      <c r="B23" s="55" t="s">
        <v>31</v>
      </c>
      <c r="C23" s="56" t="s">
        <v>32</v>
      </c>
      <c r="D23" s="43">
        <f>G23+J23+M23+P23</f>
        <v>1448.3</v>
      </c>
      <c r="E23" s="43">
        <f>H23+K23+N23+Q23</f>
        <v>0</v>
      </c>
      <c r="F23" s="43">
        <f>I23+L23+O23+R23</f>
        <v>0</v>
      </c>
      <c r="G23" s="44">
        <v>402.61</v>
      </c>
      <c r="H23" s="44">
        <v>0</v>
      </c>
      <c r="I23" s="44">
        <v>0</v>
      </c>
      <c r="J23" s="57">
        <v>345.69</v>
      </c>
      <c r="K23" s="43">
        <v>0</v>
      </c>
      <c r="L23" s="44">
        <v>0</v>
      </c>
      <c r="M23" s="58">
        <v>350</v>
      </c>
      <c r="N23" s="43">
        <v>0</v>
      </c>
      <c r="O23" s="43">
        <v>0</v>
      </c>
      <c r="P23" s="59">
        <v>350</v>
      </c>
      <c r="Q23" s="43">
        <v>0</v>
      </c>
      <c r="R23" s="43">
        <v>0</v>
      </c>
    </row>
    <row r="24" spans="1:18">
      <c r="A24" s="120" t="s">
        <v>33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</row>
    <row r="25" spans="1:18" ht="90">
      <c r="A25" s="45" t="s">
        <v>34</v>
      </c>
      <c r="B25" s="60" t="s">
        <v>35</v>
      </c>
      <c r="C25" s="61" t="s">
        <v>22</v>
      </c>
      <c r="D25" s="49">
        <f t="shared" ref="D25:F27" si="6">G25+J25+M25+P25</f>
        <v>30.79</v>
      </c>
      <c r="E25" s="49">
        <f t="shared" si="6"/>
        <v>0</v>
      </c>
      <c r="F25" s="49">
        <f t="shared" si="6"/>
        <v>0</v>
      </c>
      <c r="G25" s="62">
        <v>30.79</v>
      </c>
      <c r="H25" s="63">
        <v>0</v>
      </c>
      <c r="I25" s="49">
        <v>0</v>
      </c>
      <c r="J25" s="63">
        <v>0</v>
      </c>
      <c r="K25" s="49">
        <v>0</v>
      </c>
      <c r="L25" s="63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</row>
    <row r="26" spans="1:18" ht="60">
      <c r="A26" s="54" t="s">
        <v>36</v>
      </c>
      <c r="B26" s="60" t="s">
        <v>37</v>
      </c>
      <c r="C26" s="64" t="s">
        <v>28</v>
      </c>
      <c r="D26" s="49">
        <f t="shared" si="6"/>
        <v>0.62870000000000004</v>
      </c>
      <c r="E26" s="49">
        <f t="shared" si="6"/>
        <v>3111.95</v>
      </c>
      <c r="F26" s="49">
        <f t="shared" si="6"/>
        <v>0</v>
      </c>
      <c r="G26" s="63">
        <v>0.62870000000000004</v>
      </c>
      <c r="H26" s="44">
        <v>3111.95</v>
      </c>
      <c r="I26" s="44">
        <v>0</v>
      </c>
      <c r="J26" s="57">
        <v>0</v>
      </c>
      <c r="K26" s="43">
        <v>0</v>
      </c>
      <c r="L26" s="44">
        <v>0</v>
      </c>
      <c r="M26" s="58">
        <v>0</v>
      </c>
      <c r="N26" s="43">
        <v>0</v>
      </c>
      <c r="O26" s="43">
        <v>0</v>
      </c>
      <c r="P26" s="49">
        <v>0</v>
      </c>
      <c r="Q26" s="49">
        <v>0</v>
      </c>
      <c r="R26" s="49">
        <v>0</v>
      </c>
    </row>
    <row r="27" spans="1:18" ht="90">
      <c r="A27" s="54" t="s">
        <v>36</v>
      </c>
      <c r="B27" s="60" t="s">
        <v>38</v>
      </c>
      <c r="C27" s="64" t="s">
        <v>28</v>
      </c>
      <c r="D27" s="49">
        <f t="shared" si="6"/>
        <v>29.70336</v>
      </c>
      <c r="E27" s="49">
        <f t="shared" si="6"/>
        <v>2943.3062</v>
      </c>
      <c r="F27" s="49">
        <f t="shared" si="6"/>
        <v>0</v>
      </c>
      <c r="G27" s="63">
        <v>0</v>
      </c>
      <c r="H27" s="44">
        <v>0</v>
      </c>
      <c r="I27" s="44">
        <v>0</v>
      </c>
      <c r="J27" s="57">
        <v>29.70336</v>
      </c>
      <c r="K27" s="65">
        <v>2943.3062</v>
      </c>
      <c r="L27" s="44">
        <v>0</v>
      </c>
      <c r="M27" s="58">
        <v>0</v>
      </c>
      <c r="N27" s="43">
        <v>0</v>
      </c>
      <c r="O27" s="43">
        <v>0</v>
      </c>
      <c r="P27" s="49">
        <v>0</v>
      </c>
      <c r="Q27" s="49">
        <v>0</v>
      </c>
      <c r="R27" s="49">
        <v>0</v>
      </c>
    </row>
    <row r="28" spans="1:18">
      <c r="A28" s="120" t="s">
        <v>39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</row>
    <row r="29" spans="1:18" ht="90">
      <c r="A29" s="66" t="s">
        <v>40</v>
      </c>
      <c r="B29" s="67" t="s">
        <v>41</v>
      </c>
      <c r="C29" s="68" t="s">
        <v>42</v>
      </c>
      <c r="D29" s="49">
        <f>G29+J29+M29+P29</f>
        <v>0</v>
      </c>
      <c r="E29" s="49">
        <f>H29+K29+N29+Q29</f>
        <v>0</v>
      </c>
      <c r="F29" s="49">
        <f>I29+L29+O29+R29</f>
        <v>0</v>
      </c>
      <c r="G29" s="63">
        <v>0</v>
      </c>
      <c r="H29" s="63">
        <v>0</v>
      </c>
      <c r="I29" s="63">
        <v>0</v>
      </c>
      <c r="J29" s="63">
        <v>0</v>
      </c>
      <c r="K29" s="49">
        <v>0</v>
      </c>
      <c r="L29" s="63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</row>
    <row r="30" spans="1:18">
      <c r="A30" s="121" t="s">
        <v>43</v>
      </c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</row>
    <row r="31" spans="1:18">
      <c r="A31" s="120" t="s">
        <v>44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</row>
    <row r="32" spans="1:18" ht="60">
      <c r="A32" s="70" t="s">
        <v>45</v>
      </c>
      <c r="B32" s="71" t="s">
        <v>46</v>
      </c>
      <c r="C32" s="72" t="s">
        <v>28</v>
      </c>
      <c r="D32" s="49">
        <f t="shared" ref="D32:F37" si="7">G32+J32+M32+P32</f>
        <v>24.5</v>
      </c>
      <c r="E32" s="49">
        <f t="shared" si="7"/>
        <v>2425.5</v>
      </c>
      <c r="F32" s="49">
        <f t="shared" si="7"/>
        <v>0</v>
      </c>
      <c r="G32" s="73">
        <v>24.5</v>
      </c>
      <c r="H32" s="73">
        <v>2425.5</v>
      </c>
      <c r="I32" s="74">
        <v>0</v>
      </c>
      <c r="J32" s="73">
        <v>0</v>
      </c>
      <c r="K32" s="74">
        <v>0</v>
      </c>
      <c r="L32" s="73">
        <v>0</v>
      </c>
      <c r="M32" s="74">
        <v>0</v>
      </c>
      <c r="N32" s="74">
        <v>0</v>
      </c>
      <c r="O32" s="74">
        <v>0</v>
      </c>
      <c r="P32" s="49">
        <v>0</v>
      </c>
      <c r="Q32" s="49">
        <v>0</v>
      </c>
      <c r="R32" s="49">
        <v>0</v>
      </c>
    </row>
    <row r="33" spans="1:18" ht="135">
      <c r="A33" s="75" t="s">
        <v>47</v>
      </c>
      <c r="B33" s="76" t="s">
        <v>48</v>
      </c>
      <c r="C33" s="72" t="s">
        <v>23</v>
      </c>
      <c r="D33" s="43">
        <f t="shared" si="7"/>
        <v>17.62172</v>
      </c>
      <c r="E33" s="43">
        <f t="shared" si="7"/>
        <v>1744.55</v>
      </c>
      <c r="F33" s="43">
        <f t="shared" si="7"/>
        <v>0</v>
      </c>
      <c r="G33" s="73">
        <v>17.62172</v>
      </c>
      <c r="H33" s="73">
        <v>1744.55</v>
      </c>
      <c r="I33" s="74">
        <v>0</v>
      </c>
      <c r="J33" s="73">
        <v>0</v>
      </c>
      <c r="K33" s="74">
        <v>0</v>
      </c>
      <c r="L33" s="73">
        <v>0</v>
      </c>
      <c r="M33" s="74">
        <v>0</v>
      </c>
      <c r="N33" s="74">
        <v>0</v>
      </c>
      <c r="O33" s="74">
        <v>0</v>
      </c>
      <c r="P33" s="43">
        <v>0</v>
      </c>
      <c r="Q33" s="43">
        <v>0</v>
      </c>
      <c r="R33" s="43">
        <v>0</v>
      </c>
    </row>
    <row r="34" spans="1:18" ht="120">
      <c r="A34" s="75" t="s">
        <v>49</v>
      </c>
      <c r="B34" s="71" t="s">
        <v>50</v>
      </c>
      <c r="C34" s="72" t="s">
        <v>28</v>
      </c>
      <c r="D34" s="43">
        <f t="shared" si="7"/>
        <v>67.677599999999998</v>
      </c>
      <c r="E34" s="43">
        <f t="shared" si="7"/>
        <v>6700</v>
      </c>
      <c r="F34" s="43">
        <f t="shared" si="7"/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4">
        <v>0</v>
      </c>
      <c r="M34" s="74">
        <v>67.677599999999998</v>
      </c>
      <c r="N34" s="74">
        <v>6700</v>
      </c>
      <c r="O34" s="43">
        <v>0</v>
      </c>
      <c r="P34" s="43">
        <v>0</v>
      </c>
      <c r="Q34" s="43">
        <v>0</v>
      </c>
      <c r="R34" s="43">
        <v>0</v>
      </c>
    </row>
    <row r="35" spans="1:18" ht="120">
      <c r="A35" s="75" t="s">
        <v>51</v>
      </c>
      <c r="B35" s="77" t="s">
        <v>52</v>
      </c>
      <c r="C35" s="72" t="s">
        <v>28</v>
      </c>
      <c r="D35" s="49">
        <f t="shared" si="7"/>
        <v>67.677599999999998</v>
      </c>
      <c r="E35" s="49">
        <f t="shared" si="7"/>
        <v>6700</v>
      </c>
      <c r="F35" s="49">
        <f t="shared" si="7"/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63">
        <v>0</v>
      </c>
      <c r="M35" s="74">
        <v>67.677599999999998</v>
      </c>
      <c r="N35" s="74">
        <v>6700</v>
      </c>
      <c r="O35" s="49">
        <v>0</v>
      </c>
      <c r="P35" s="49">
        <v>0</v>
      </c>
      <c r="Q35" s="49">
        <v>0</v>
      </c>
      <c r="R35" s="49">
        <v>0</v>
      </c>
    </row>
    <row r="36" spans="1:18" ht="75">
      <c r="A36" s="75" t="s">
        <v>53</v>
      </c>
      <c r="B36" s="77" t="s">
        <v>54</v>
      </c>
      <c r="C36" s="72" t="s">
        <v>28</v>
      </c>
      <c r="D36" s="49">
        <f t="shared" si="7"/>
        <v>43.434339999999999</v>
      </c>
      <c r="E36" s="49">
        <f t="shared" si="7"/>
        <v>4300</v>
      </c>
      <c r="F36" s="49">
        <f t="shared" si="7"/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63">
        <v>0</v>
      </c>
      <c r="M36" s="74">
        <v>43.434339999999999</v>
      </c>
      <c r="N36" s="74">
        <v>4300</v>
      </c>
      <c r="O36" s="49">
        <v>0</v>
      </c>
      <c r="P36" s="49">
        <v>0</v>
      </c>
      <c r="Q36" s="49">
        <v>0</v>
      </c>
      <c r="R36" s="49">
        <v>0</v>
      </c>
    </row>
    <row r="37" spans="1:18" ht="135">
      <c r="A37" s="78" t="s">
        <v>51</v>
      </c>
      <c r="B37" s="60" t="s">
        <v>55</v>
      </c>
      <c r="C37" s="42" t="s">
        <v>28</v>
      </c>
      <c r="D37" s="49">
        <f t="shared" si="7"/>
        <v>0.16475000000000001</v>
      </c>
      <c r="E37" s="49">
        <f t="shared" si="7"/>
        <v>16.309999999999999</v>
      </c>
      <c r="F37" s="49">
        <f t="shared" si="7"/>
        <v>0</v>
      </c>
      <c r="G37" s="44">
        <v>0.16475000000000001</v>
      </c>
      <c r="H37" s="44">
        <v>16.309999999999999</v>
      </c>
      <c r="I37" s="43">
        <v>0</v>
      </c>
      <c r="J37" s="44">
        <v>0</v>
      </c>
      <c r="K37" s="43">
        <v>0</v>
      </c>
      <c r="L37" s="44">
        <v>0</v>
      </c>
      <c r="M37" s="43">
        <v>0</v>
      </c>
      <c r="N37" s="43">
        <v>0</v>
      </c>
      <c r="O37" s="43">
        <v>0</v>
      </c>
      <c r="P37" s="49">
        <v>0</v>
      </c>
      <c r="Q37" s="49">
        <v>0</v>
      </c>
      <c r="R37" s="49">
        <v>0</v>
      </c>
    </row>
    <row r="38" spans="1:18">
      <c r="A38" s="122" t="s">
        <v>56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4"/>
      <c r="P38" s="38"/>
      <c r="Q38" s="38"/>
      <c r="R38" s="38"/>
    </row>
    <row r="39" spans="1:18" ht="150">
      <c r="A39" s="66" t="s">
        <v>57</v>
      </c>
      <c r="B39" s="67" t="s">
        <v>58</v>
      </c>
      <c r="C39" s="79" t="s">
        <v>59</v>
      </c>
      <c r="D39" s="49">
        <f t="shared" ref="D39:F42" si="8">G39+J39+M39+P39</f>
        <v>13378.880000000001</v>
      </c>
      <c r="E39" s="49">
        <f t="shared" si="8"/>
        <v>0</v>
      </c>
      <c r="F39" s="49">
        <f t="shared" si="8"/>
        <v>4734.8</v>
      </c>
      <c r="G39" s="63">
        <v>3042.67</v>
      </c>
      <c r="H39" s="63">
        <v>0</v>
      </c>
      <c r="I39" s="63">
        <v>1181.3</v>
      </c>
      <c r="J39" s="80">
        <v>3152.01</v>
      </c>
      <c r="K39" s="49">
        <v>0</v>
      </c>
      <c r="L39" s="80">
        <v>1184.5</v>
      </c>
      <c r="M39" s="81">
        <v>3592.1</v>
      </c>
      <c r="N39" s="49">
        <v>0</v>
      </c>
      <c r="O39" s="80">
        <v>1184.5</v>
      </c>
      <c r="P39" s="80">
        <v>3592.1</v>
      </c>
      <c r="Q39" s="63">
        <v>0</v>
      </c>
      <c r="R39" s="80">
        <v>1184.5</v>
      </c>
    </row>
    <row r="40" spans="1:18" ht="135">
      <c r="A40" s="54" t="s">
        <v>60</v>
      </c>
      <c r="B40" s="55" t="s">
        <v>61</v>
      </c>
      <c r="C40" s="56" t="s">
        <v>28</v>
      </c>
      <c r="D40" s="49">
        <f t="shared" si="8"/>
        <v>1819.08</v>
      </c>
      <c r="E40" s="49">
        <f t="shared" si="8"/>
        <v>0</v>
      </c>
      <c r="F40" s="49">
        <f t="shared" si="8"/>
        <v>0</v>
      </c>
      <c r="G40" s="44">
        <v>353.48</v>
      </c>
      <c r="H40" s="44">
        <v>0</v>
      </c>
      <c r="I40" s="44">
        <v>0</v>
      </c>
      <c r="J40" s="44">
        <v>465.6</v>
      </c>
      <c r="K40" s="43">
        <v>0</v>
      </c>
      <c r="L40" s="57">
        <v>0</v>
      </c>
      <c r="M40" s="43">
        <v>500</v>
      </c>
      <c r="N40" s="43">
        <v>0</v>
      </c>
      <c r="O40" s="58">
        <v>0</v>
      </c>
      <c r="P40" s="82">
        <v>500</v>
      </c>
      <c r="Q40" s="49">
        <v>0</v>
      </c>
      <c r="R40" s="49">
        <v>0</v>
      </c>
    </row>
    <row r="41" spans="1:18" ht="60">
      <c r="A41" s="54" t="s">
        <v>62</v>
      </c>
      <c r="B41" s="55" t="s">
        <v>63</v>
      </c>
      <c r="C41" s="56" t="s">
        <v>28</v>
      </c>
      <c r="D41" s="43">
        <f t="shared" si="8"/>
        <v>100</v>
      </c>
      <c r="E41" s="43">
        <f t="shared" si="8"/>
        <v>0</v>
      </c>
      <c r="F41" s="43">
        <f t="shared" si="8"/>
        <v>0</v>
      </c>
      <c r="G41" s="44">
        <v>50</v>
      </c>
      <c r="H41" s="44">
        <v>0</v>
      </c>
      <c r="I41" s="44">
        <v>0</v>
      </c>
      <c r="J41" s="44">
        <v>50</v>
      </c>
      <c r="K41" s="43">
        <v>0</v>
      </c>
      <c r="L41" s="44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</row>
    <row r="42" spans="1:18" ht="225">
      <c r="A42" s="54" t="s">
        <v>64</v>
      </c>
      <c r="B42" s="55" t="s">
        <v>65</v>
      </c>
      <c r="C42" s="56" t="s">
        <v>28</v>
      </c>
      <c r="D42" s="43">
        <f t="shared" si="8"/>
        <v>500</v>
      </c>
      <c r="E42" s="43">
        <f t="shared" si="8"/>
        <v>0</v>
      </c>
      <c r="F42" s="43">
        <f t="shared" si="8"/>
        <v>0</v>
      </c>
      <c r="G42" s="44">
        <v>250</v>
      </c>
      <c r="H42" s="44">
        <v>0</v>
      </c>
      <c r="I42" s="44">
        <v>0</v>
      </c>
      <c r="J42" s="57">
        <v>250</v>
      </c>
      <c r="K42" s="43">
        <v>0</v>
      </c>
      <c r="L42" s="44">
        <v>0</v>
      </c>
      <c r="M42" s="58">
        <v>0</v>
      </c>
      <c r="N42" s="43">
        <v>0</v>
      </c>
      <c r="O42" s="43">
        <v>0</v>
      </c>
      <c r="P42" s="43">
        <v>0</v>
      </c>
      <c r="Q42" s="43">
        <v>0</v>
      </c>
      <c r="R42" s="43">
        <v>0</v>
      </c>
    </row>
  </sheetData>
  <mergeCells count="27">
    <mergeCell ref="P15:R15"/>
    <mergeCell ref="A28:R28"/>
    <mergeCell ref="A30:R30"/>
    <mergeCell ref="A31:R31"/>
    <mergeCell ref="A38:O38"/>
    <mergeCell ref="A16:C16"/>
    <mergeCell ref="B17:B18"/>
    <mergeCell ref="A19:R19"/>
    <mergeCell ref="A20:R20"/>
    <mergeCell ref="A22:R22"/>
    <mergeCell ref="A24:R24"/>
    <mergeCell ref="A15:C15"/>
    <mergeCell ref="D15:F15"/>
    <mergeCell ref="G15:I15"/>
    <mergeCell ref="J15:L15"/>
    <mergeCell ref="M15:O15"/>
    <mergeCell ref="P1:Q1"/>
    <mergeCell ref="A9:R9"/>
    <mergeCell ref="A10:R10"/>
    <mergeCell ref="A12:A13"/>
    <mergeCell ref="B12:B13"/>
    <mergeCell ref="C12:C13"/>
    <mergeCell ref="D12:F12"/>
    <mergeCell ref="G12:I12"/>
    <mergeCell ref="J12:L12"/>
    <mergeCell ref="M12:O12"/>
    <mergeCell ref="P12:R12"/>
  </mergeCells>
  <pageMargins left="0.25" right="0.25" top="0.75" bottom="0.75" header="0.3" footer="0.3"/>
  <pageSetup paperSize="9" scale="6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2"/>
  <sheetViews>
    <sheetView workbookViewId="0">
      <selection sqref="A1:R1048576"/>
    </sheetView>
  </sheetViews>
  <sheetFormatPr defaultRowHeight="15"/>
  <cols>
    <col min="1" max="1" width="6" customWidth="1"/>
    <col min="2" max="2" width="25.85546875" customWidth="1"/>
    <col min="3" max="3" width="14.28515625" customWidth="1"/>
    <col min="4" max="4" width="12.140625" bestFit="1" customWidth="1"/>
    <col min="5" max="5" width="10.85546875" customWidth="1"/>
    <col min="6" max="6" width="11.140625" customWidth="1"/>
    <col min="7" max="7" width="13.42578125" style="8" bestFit="1" customWidth="1"/>
    <col min="8" max="8" width="11.7109375" style="8" customWidth="1"/>
    <col min="9" max="9" width="9.5703125" style="8" bestFit="1" customWidth="1"/>
    <col min="10" max="10" width="10.7109375" style="8" customWidth="1"/>
    <col min="11" max="12" width="9.5703125" bestFit="1" customWidth="1"/>
    <col min="13" max="13" width="10.5703125" customWidth="1"/>
    <col min="14" max="14" width="11.42578125" customWidth="1"/>
    <col min="15" max="15" width="9.42578125" bestFit="1" customWidth="1"/>
    <col min="16" max="16" width="10.7109375" bestFit="1" customWidth="1"/>
    <col min="17" max="18" width="9.28515625" bestFit="1" customWidth="1"/>
  </cols>
  <sheetData>
    <row r="1" spans="1:18" ht="15.75">
      <c r="A1" s="1"/>
      <c r="B1" s="2"/>
      <c r="C1" s="2"/>
      <c r="D1" s="3"/>
      <c r="E1" s="4"/>
      <c r="F1" s="5"/>
      <c r="G1" s="6"/>
      <c r="H1" s="6"/>
      <c r="I1" s="7"/>
      <c r="K1" s="9"/>
      <c r="L1" s="9"/>
      <c r="M1" s="9"/>
      <c r="N1" s="9"/>
      <c r="O1" s="10"/>
      <c r="P1" s="97" t="s">
        <v>0</v>
      </c>
      <c r="Q1" s="97"/>
    </row>
    <row r="2" spans="1:18" ht="15.75">
      <c r="A2" s="1"/>
      <c r="B2" s="11"/>
      <c r="C2" s="2"/>
      <c r="D2" s="3"/>
      <c r="E2" s="4"/>
      <c r="F2" s="5"/>
      <c r="G2" s="6"/>
      <c r="H2" s="6"/>
      <c r="I2" s="7"/>
      <c r="J2" s="12"/>
      <c r="K2" s="13"/>
      <c r="L2" s="13"/>
      <c r="M2" s="14"/>
      <c r="N2" s="14"/>
      <c r="O2" s="10"/>
    </row>
    <row r="3" spans="1:18" ht="15.75">
      <c r="A3" s="15"/>
      <c r="B3" s="10"/>
      <c r="C3" s="10"/>
      <c r="D3" s="4"/>
      <c r="E3" s="4"/>
      <c r="F3" s="4"/>
      <c r="G3" s="6"/>
      <c r="H3" s="6"/>
      <c r="J3" s="16"/>
      <c r="K3" s="17"/>
      <c r="L3" s="17"/>
      <c r="M3" s="16" t="s">
        <v>1</v>
      </c>
    </row>
    <row r="4" spans="1:18" ht="15.75">
      <c r="A4" s="15"/>
      <c r="C4" s="10"/>
      <c r="D4" s="4"/>
      <c r="E4" s="4"/>
      <c r="F4" s="4"/>
      <c r="G4" s="18"/>
      <c r="H4" s="6"/>
      <c r="J4" s="16"/>
      <c r="K4" s="17"/>
      <c r="L4" s="17"/>
      <c r="M4" s="16" t="s">
        <v>2</v>
      </c>
      <c r="N4" s="17"/>
      <c r="O4" s="19"/>
    </row>
    <row r="5" spans="1:18" ht="15.75">
      <c r="A5" s="15"/>
      <c r="B5" s="10"/>
      <c r="C5" s="10"/>
      <c r="D5" s="4"/>
      <c r="E5" s="4"/>
      <c r="F5" s="4"/>
      <c r="G5" s="6"/>
      <c r="H5" s="6"/>
      <c r="J5" s="16"/>
      <c r="K5" s="17"/>
      <c r="L5" s="17"/>
      <c r="M5" s="16" t="s">
        <v>3</v>
      </c>
      <c r="N5" s="17"/>
      <c r="O5" s="19"/>
    </row>
    <row r="6" spans="1:18" ht="15.75">
      <c r="A6" s="15"/>
      <c r="B6" s="10"/>
      <c r="C6" s="10"/>
      <c r="D6" s="4"/>
      <c r="E6" s="4"/>
      <c r="F6" s="4"/>
      <c r="G6" s="6"/>
      <c r="H6" s="6"/>
      <c r="J6" s="16"/>
      <c r="K6" s="17"/>
      <c r="L6" s="17"/>
      <c r="M6" s="16" t="s">
        <v>4</v>
      </c>
      <c r="N6" s="17"/>
      <c r="O6" s="19"/>
    </row>
    <row r="7" spans="1:18" ht="15.75">
      <c r="A7" s="15"/>
      <c r="B7" s="10"/>
      <c r="C7" s="10"/>
      <c r="D7" s="4"/>
      <c r="E7" s="4"/>
      <c r="F7" s="20"/>
      <c r="G7" s="6"/>
      <c r="H7" s="6"/>
      <c r="I7" s="7"/>
      <c r="K7" s="21"/>
      <c r="L7" s="21"/>
      <c r="M7" s="22" t="s">
        <v>5</v>
      </c>
      <c r="O7" s="10"/>
    </row>
    <row r="8" spans="1:18" ht="15.75">
      <c r="A8" s="15"/>
      <c r="B8" s="10"/>
      <c r="C8" s="10"/>
      <c r="D8" s="4"/>
      <c r="E8" s="4"/>
      <c r="F8" s="20"/>
      <c r="G8" s="23"/>
      <c r="H8" s="6"/>
      <c r="I8" s="7"/>
      <c r="K8" s="21"/>
      <c r="L8" s="21"/>
      <c r="M8" s="22"/>
      <c r="O8" s="10"/>
    </row>
    <row r="9" spans="1:18" ht="15.75">
      <c r="A9" s="98" t="s">
        <v>6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</row>
    <row r="10" spans="1:18">
      <c r="A10" s="99" t="s">
        <v>7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</row>
    <row r="11" spans="1:18">
      <c r="A11" s="24" t="s">
        <v>8</v>
      </c>
      <c r="B11" s="10"/>
      <c r="C11" s="10"/>
      <c r="D11" s="4"/>
      <c r="E11" s="4"/>
      <c r="F11" s="4"/>
      <c r="G11" s="25"/>
      <c r="H11" s="25"/>
      <c r="I11" s="25"/>
      <c r="J11" s="25"/>
      <c r="K11" s="4"/>
      <c r="L11" s="4"/>
      <c r="M11" s="10"/>
      <c r="N11" s="10"/>
      <c r="O11" s="10"/>
    </row>
    <row r="12" spans="1:18">
      <c r="A12" s="100" t="s">
        <v>9</v>
      </c>
      <c r="B12" s="102" t="s">
        <v>10</v>
      </c>
      <c r="C12" s="104" t="s">
        <v>11</v>
      </c>
      <c r="D12" s="105" t="s">
        <v>12</v>
      </c>
      <c r="E12" s="106"/>
      <c r="F12" s="107"/>
      <c r="G12" s="108">
        <v>2019</v>
      </c>
      <c r="H12" s="109"/>
      <c r="I12" s="110"/>
      <c r="J12" s="111">
        <v>2020</v>
      </c>
      <c r="K12" s="112"/>
      <c r="L12" s="112"/>
      <c r="M12" s="112">
        <v>2021</v>
      </c>
      <c r="N12" s="112"/>
      <c r="O12" s="112"/>
      <c r="P12" s="105">
        <v>2022</v>
      </c>
      <c r="Q12" s="106"/>
      <c r="R12" s="107"/>
    </row>
    <row r="13" spans="1:18" ht="126.75">
      <c r="A13" s="101"/>
      <c r="B13" s="103"/>
      <c r="C13" s="103"/>
      <c r="D13" s="26" t="s">
        <v>13</v>
      </c>
      <c r="E13" s="27" t="s">
        <v>14</v>
      </c>
      <c r="F13" s="26" t="s">
        <v>15</v>
      </c>
      <c r="G13" s="28" t="s">
        <v>13</v>
      </c>
      <c r="H13" s="28" t="s">
        <v>14</v>
      </c>
      <c r="I13" s="28" t="s">
        <v>15</v>
      </c>
      <c r="J13" s="29" t="s">
        <v>16</v>
      </c>
      <c r="K13" s="30" t="s">
        <v>14</v>
      </c>
      <c r="L13" s="30" t="s">
        <v>15</v>
      </c>
      <c r="M13" s="30" t="s">
        <v>16</v>
      </c>
      <c r="N13" s="30" t="s">
        <v>14</v>
      </c>
      <c r="O13" s="30" t="s">
        <v>15</v>
      </c>
      <c r="P13" s="28" t="s">
        <v>13</v>
      </c>
      <c r="Q13" s="27" t="s">
        <v>14</v>
      </c>
      <c r="R13" s="28" t="s">
        <v>17</v>
      </c>
    </row>
    <row r="14" spans="1:18">
      <c r="A14" s="31">
        <v>1</v>
      </c>
      <c r="B14" s="69">
        <v>2</v>
      </c>
      <c r="C14" s="69">
        <v>3</v>
      </c>
      <c r="D14" s="33">
        <v>7</v>
      </c>
      <c r="E14" s="34">
        <v>6</v>
      </c>
      <c r="F14" s="34"/>
      <c r="G14" s="35">
        <v>14</v>
      </c>
      <c r="H14" s="35">
        <v>15</v>
      </c>
      <c r="I14" s="35">
        <v>16</v>
      </c>
      <c r="J14" s="36">
        <v>17</v>
      </c>
      <c r="K14" s="37">
        <v>18</v>
      </c>
      <c r="L14" s="37">
        <v>19</v>
      </c>
      <c r="M14" s="37">
        <v>17</v>
      </c>
      <c r="N14" s="37">
        <v>18</v>
      </c>
      <c r="O14" s="37">
        <v>19</v>
      </c>
      <c r="P14" s="38"/>
      <c r="Q14" s="38"/>
      <c r="R14" s="38"/>
    </row>
    <row r="15" spans="1:18">
      <c r="A15" s="113" t="s">
        <v>18</v>
      </c>
      <c r="B15" s="114"/>
      <c r="C15" s="115"/>
      <c r="D15" s="116">
        <f>G15+J15+M15+P15</f>
        <v>48671.576289999997</v>
      </c>
      <c r="E15" s="117"/>
      <c r="F15" s="118"/>
      <c r="G15" s="119">
        <f t="shared" ref="G15" si="0">G16+H16+I16</f>
        <v>14672.277189999999</v>
      </c>
      <c r="H15" s="119"/>
      <c r="I15" s="119"/>
      <c r="J15" s="119">
        <f t="shared" ref="J15" si="1">J16+K16+L16</f>
        <v>7236.3095600000006</v>
      </c>
      <c r="K15" s="119"/>
      <c r="L15" s="119"/>
      <c r="M15" s="119">
        <f>M16+N16+O16</f>
        <v>22320.88954</v>
      </c>
      <c r="N15" s="119"/>
      <c r="O15" s="119"/>
      <c r="P15" s="119">
        <f>P16+Q16+R16</f>
        <v>4442.1000000000004</v>
      </c>
      <c r="Q15" s="119"/>
      <c r="R15" s="119"/>
    </row>
    <row r="16" spans="1:18">
      <c r="A16" s="113" t="s">
        <v>19</v>
      </c>
      <c r="B16" s="114"/>
      <c r="C16" s="115"/>
      <c r="D16" s="39">
        <f>D17+D18</f>
        <v>17548.660090000001</v>
      </c>
      <c r="E16" s="39">
        <f t="shared" ref="E16:R16" si="2">E17+E18</f>
        <v>29941.6162</v>
      </c>
      <c r="F16" s="39">
        <f t="shared" si="2"/>
        <v>1181.3</v>
      </c>
      <c r="G16" s="40">
        <f t="shared" si="2"/>
        <v>4192.6671900000001</v>
      </c>
      <c r="H16" s="40">
        <f t="shared" si="2"/>
        <v>9298.31</v>
      </c>
      <c r="I16" s="39">
        <f t="shared" si="2"/>
        <v>1181.3</v>
      </c>
      <c r="J16" s="40">
        <f t="shared" si="2"/>
        <v>4293.0033600000006</v>
      </c>
      <c r="K16" s="39">
        <f t="shared" si="2"/>
        <v>2943.3062</v>
      </c>
      <c r="L16" s="39">
        <f t="shared" si="2"/>
        <v>0</v>
      </c>
      <c r="M16" s="39">
        <f t="shared" si="2"/>
        <v>4620.8895400000001</v>
      </c>
      <c r="N16" s="39">
        <f t="shared" si="2"/>
        <v>17700</v>
      </c>
      <c r="O16" s="39">
        <f t="shared" si="2"/>
        <v>0</v>
      </c>
      <c r="P16" s="39">
        <f t="shared" si="2"/>
        <v>4442.1000000000004</v>
      </c>
      <c r="Q16" s="39">
        <f t="shared" si="2"/>
        <v>0</v>
      </c>
      <c r="R16" s="39">
        <f t="shared" si="2"/>
        <v>0</v>
      </c>
    </row>
    <row r="17" spans="1:18" ht="90">
      <c r="A17" s="41" t="s">
        <v>20</v>
      </c>
      <c r="B17" s="125" t="s">
        <v>21</v>
      </c>
      <c r="C17" s="42" t="s">
        <v>22</v>
      </c>
      <c r="D17" s="43">
        <f t="shared" ref="D17:F17" si="3">G17+J17+M17+P17</f>
        <v>4152.1583700000001</v>
      </c>
      <c r="E17" s="43">
        <f t="shared" si="3"/>
        <v>28197.066200000001</v>
      </c>
      <c r="F17" s="43">
        <f t="shared" si="3"/>
        <v>0</v>
      </c>
      <c r="G17" s="44">
        <f>G21+G23+G25+G26+G32+G34+G35+G36+G37+G40+G41+G42</f>
        <v>1132.37547</v>
      </c>
      <c r="H17" s="44">
        <f>H21+H23+H25+H26+H32+H34+H35+H36+H37+H40+H41+H42</f>
        <v>7553.76</v>
      </c>
      <c r="I17" s="44">
        <f>I21+I23+I25+I26+I32+I34+I35+I36+I37+I40+I41+I42</f>
        <v>0</v>
      </c>
      <c r="J17" s="44">
        <f t="shared" ref="J17:R17" si="4">J21+J23+J25+J26+J27+J29+J32+J34+J35+J36+J37+J40+J41+J42</f>
        <v>1140.9933599999999</v>
      </c>
      <c r="K17" s="44">
        <f t="shared" si="4"/>
        <v>2943.3062</v>
      </c>
      <c r="L17" s="44">
        <f t="shared" si="4"/>
        <v>0</v>
      </c>
      <c r="M17" s="44">
        <f t="shared" si="4"/>
        <v>1028.78954</v>
      </c>
      <c r="N17" s="44">
        <f t="shared" si="4"/>
        <v>17700</v>
      </c>
      <c r="O17" s="44">
        <f t="shared" si="4"/>
        <v>0</v>
      </c>
      <c r="P17" s="44">
        <f t="shared" si="4"/>
        <v>850</v>
      </c>
      <c r="Q17" s="44">
        <f t="shared" si="4"/>
        <v>0</v>
      </c>
      <c r="R17" s="44">
        <f t="shared" si="4"/>
        <v>0</v>
      </c>
    </row>
    <row r="18" spans="1:18" ht="30">
      <c r="A18" s="45"/>
      <c r="B18" s="126"/>
      <c r="C18" s="42" t="s">
        <v>23</v>
      </c>
      <c r="D18" s="43">
        <f t="shared" ref="D18:R18" si="5">D33+D39</f>
        <v>13396.50172</v>
      </c>
      <c r="E18" s="43">
        <f t="shared" si="5"/>
        <v>1744.55</v>
      </c>
      <c r="F18" s="43">
        <f t="shared" si="5"/>
        <v>1181.3</v>
      </c>
      <c r="G18" s="43">
        <f t="shared" si="5"/>
        <v>3060.2917200000002</v>
      </c>
      <c r="H18" s="43">
        <f t="shared" si="5"/>
        <v>1744.55</v>
      </c>
      <c r="I18" s="43">
        <f t="shared" si="5"/>
        <v>1181.3</v>
      </c>
      <c r="J18" s="43">
        <f t="shared" si="5"/>
        <v>3152.01</v>
      </c>
      <c r="K18" s="43">
        <f t="shared" si="5"/>
        <v>0</v>
      </c>
      <c r="L18" s="43">
        <f t="shared" si="5"/>
        <v>0</v>
      </c>
      <c r="M18" s="43">
        <f t="shared" si="5"/>
        <v>3592.1</v>
      </c>
      <c r="N18" s="43">
        <f t="shared" si="5"/>
        <v>0</v>
      </c>
      <c r="O18" s="43">
        <f t="shared" si="5"/>
        <v>0</v>
      </c>
      <c r="P18" s="43">
        <f t="shared" si="5"/>
        <v>3592.1</v>
      </c>
      <c r="Q18" s="43">
        <f t="shared" si="5"/>
        <v>0</v>
      </c>
      <c r="R18" s="43">
        <f t="shared" si="5"/>
        <v>0</v>
      </c>
    </row>
    <row r="19" spans="1:18">
      <c r="A19" s="127" t="s">
        <v>24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</row>
    <row r="20" spans="1:18">
      <c r="A20" s="120" t="s">
        <v>25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</row>
    <row r="21" spans="1:18" ht="105">
      <c r="A21" s="46" t="s">
        <v>26</v>
      </c>
      <c r="B21" s="47" t="s">
        <v>27</v>
      </c>
      <c r="C21" s="48" t="s">
        <v>28</v>
      </c>
      <c r="D21" s="49">
        <f>G21+J21+M21+P21</f>
        <v>20.202020000000001</v>
      </c>
      <c r="E21" s="49">
        <f>H21+K21+N21+Q21</f>
        <v>2000</v>
      </c>
      <c r="F21" s="49">
        <f>I21+L21+O21+R21</f>
        <v>0</v>
      </c>
      <c r="G21" s="50">
        <v>20.202020000000001</v>
      </c>
      <c r="H21" s="50">
        <v>2000</v>
      </c>
      <c r="I21" s="51">
        <v>0</v>
      </c>
      <c r="J21" s="52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43">
        <f>P36+P42</f>
        <v>0</v>
      </c>
      <c r="Q21" s="43">
        <f>Q36+Q42</f>
        <v>0</v>
      </c>
      <c r="R21" s="43">
        <f>R36+R42</f>
        <v>0</v>
      </c>
    </row>
    <row r="22" spans="1:18">
      <c r="A22" s="120" t="s">
        <v>29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</row>
    <row r="23" spans="1:18" ht="165">
      <c r="A23" s="54" t="s">
        <v>30</v>
      </c>
      <c r="B23" s="55" t="s">
        <v>31</v>
      </c>
      <c r="C23" s="56" t="s">
        <v>32</v>
      </c>
      <c r="D23" s="43">
        <f>G23+J23+M23+P23</f>
        <v>1448.3</v>
      </c>
      <c r="E23" s="43">
        <f>H23+K23+N23+Q23</f>
        <v>0</v>
      </c>
      <c r="F23" s="43">
        <f>I23+L23+O23+R23</f>
        <v>0</v>
      </c>
      <c r="G23" s="44">
        <v>402.61</v>
      </c>
      <c r="H23" s="44">
        <v>0</v>
      </c>
      <c r="I23" s="44">
        <v>0</v>
      </c>
      <c r="J23" s="57">
        <v>345.69</v>
      </c>
      <c r="K23" s="43">
        <v>0</v>
      </c>
      <c r="L23" s="43">
        <v>0</v>
      </c>
      <c r="M23" s="58">
        <v>350</v>
      </c>
      <c r="N23" s="43">
        <v>0</v>
      </c>
      <c r="O23" s="43">
        <v>0</v>
      </c>
      <c r="P23" s="59">
        <v>350</v>
      </c>
      <c r="Q23" s="43">
        <v>0</v>
      </c>
      <c r="R23" s="43">
        <v>0</v>
      </c>
    </row>
    <row r="24" spans="1:18">
      <c r="A24" s="120" t="s">
        <v>33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</row>
    <row r="25" spans="1:18" ht="90">
      <c r="A25" s="45" t="s">
        <v>34</v>
      </c>
      <c r="B25" s="60" t="s">
        <v>35</v>
      </c>
      <c r="C25" s="61" t="s">
        <v>22</v>
      </c>
      <c r="D25" s="49">
        <f t="shared" ref="D25:F27" si="6">G25+J25+M25+P25</f>
        <v>30.79</v>
      </c>
      <c r="E25" s="49">
        <f t="shared" si="6"/>
        <v>0</v>
      </c>
      <c r="F25" s="49">
        <f t="shared" si="6"/>
        <v>0</v>
      </c>
      <c r="G25" s="62">
        <v>30.79</v>
      </c>
      <c r="H25" s="63">
        <v>0</v>
      </c>
      <c r="I25" s="49">
        <v>0</v>
      </c>
      <c r="J25" s="63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</row>
    <row r="26" spans="1:18" ht="60">
      <c r="A26" s="54" t="s">
        <v>36</v>
      </c>
      <c r="B26" s="60" t="s">
        <v>37</v>
      </c>
      <c r="C26" s="64" t="s">
        <v>28</v>
      </c>
      <c r="D26" s="49">
        <f t="shared" si="6"/>
        <v>0.62870000000000004</v>
      </c>
      <c r="E26" s="49">
        <f t="shared" si="6"/>
        <v>3111.95</v>
      </c>
      <c r="F26" s="49">
        <f t="shared" si="6"/>
        <v>0</v>
      </c>
      <c r="G26" s="63">
        <v>0.62870000000000004</v>
      </c>
      <c r="H26" s="44">
        <v>3111.95</v>
      </c>
      <c r="I26" s="44">
        <v>0</v>
      </c>
      <c r="J26" s="57">
        <v>0</v>
      </c>
      <c r="K26" s="43">
        <v>0</v>
      </c>
      <c r="L26" s="43">
        <v>0</v>
      </c>
      <c r="M26" s="58">
        <v>0</v>
      </c>
      <c r="N26" s="43">
        <v>0</v>
      </c>
      <c r="O26" s="43">
        <v>0</v>
      </c>
      <c r="P26" s="49">
        <v>0</v>
      </c>
      <c r="Q26" s="49">
        <v>0</v>
      </c>
      <c r="R26" s="49">
        <v>0</v>
      </c>
    </row>
    <row r="27" spans="1:18" ht="90">
      <c r="A27" s="54" t="s">
        <v>36</v>
      </c>
      <c r="B27" s="60" t="s">
        <v>38</v>
      </c>
      <c r="C27" s="64" t="s">
        <v>28</v>
      </c>
      <c r="D27" s="49">
        <f t="shared" si="6"/>
        <v>29.70336</v>
      </c>
      <c r="E27" s="49">
        <f t="shared" si="6"/>
        <v>2943.3062</v>
      </c>
      <c r="F27" s="49">
        <f t="shared" si="6"/>
        <v>0</v>
      </c>
      <c r="G27" s="63">
        <v>0</v>
      </c>
      <c r="H27" s="44">
        <v>0</v>
      </c>
      <c r="I27" s="44">
        <v>0</v>
      </c>
      <c r="J27" s="57">
        <v>29.70336</v>
      </c>
      <c r="K27" s="65">
        <v>2943.3062</v>
      </c>
      <c r="L27" s="43">
        <v>0</v>
      </c>
      <c r="M27" s="58">
        <v>0</v>
      </c>
      <c r="N27" s="43">
        <v>0</v>
      </c>
      <c r="O27" s="43">
        <v>0</v>
      </c>
      <c r="P27" s="49">
        <v>0</v>
      </c>
      <c r="Q27" s="49">
        <v>0</v>
      </c>
      <c r="R27" s="49">
        <v>0</v>
      </c>
    </row>
    <row r="28" spans="1:18">
      <c r="A28" s="120" t="s">
        <v>39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</row>
    <row r="29" spans="1:18" ht="90">
      <c r="A29" s="66" t="s">
        <v>40</v>
      </c>
      <c r="B29" s="67" t="s">
        <v>41</v>
      </c>
      <c r="C29" s="68" t="s">
        <v>42</v>
      </c>
      <c r="D29" s="49">
        <f>G29+J29+M29+P29</f>
        <v>0</v>
      </c>
      <c r="E29" s="49">
        <f>H29+K29+N29+Q29</f>
        <v>0</v>
      </c>
      <c r="F29" s="49">
        <f>I29+L29+O29+R29</f>
        <v>0</v>
      </c>
      <c r="G29" s="63">
        <v>0</v>
      </c>
      <c r="H29" s="63">
        <v>0</v>
      </c>
      <c r="I29" s="63">
        <v>0</v>
      </c>
      <c r="J29" s="63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</row>
    <row r="30" spans="1:18">
      <c r="A30" s="121" t="s">
        <v>43</v>
      </c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</row>
    <row r="31" spans="1:18">
      <c r="A31" s="120" t="s">
        <v>44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</row>
    <row r="32" spans="1:18" ht="60">
      <c r="A32" s="70" t="s">
        <v>45</v>
      </c>
      <c r="B32" s="71" t="s">
        <v>46</v>
      </c>
      <c r="C32" s="72" t="s">
        <v>28</v>
      </c>
      <c r="D32" s="49">
        <f t="shared" ref="D32:F37" si="7">G32+J32+M32+P32</f>
        <v>24.5</v>
      </c>
      <c r="E32" s="49">
        <f t="shared" si="7"/>
        <v>2425.5</v>
      </c>
      <c r="F32" s="49">
        <f t="shared" si="7"/>
        <v>0</v>
      </c>
      <c r="G32" s="73">
        <v>24.5</v>
      </c>
      <c r="H32" s="73">
        <v>2425.5</v>
      </c>
      <c r="I32" s="74">
        <v>0</v>
      </c>
      <c r="J32" s="73">
        <v>0</v>
      </c>
      <c r="K32" s="74">
        <v>0</v>
      </c>
      <c r="L32" s="74">
        <v>0</v>
      </c>
      <c r="M32" s="74">
        <v>0</v>
      </c>
      <c r="N32" s="74">
        <v>0</v>
      </c>
      <c r="O32" s="74">
        <v>0</v>
      </c>
      <c r="P32" s="49">
        <v>0</v>
      </c>
      <c r="Q32" s="49">
        <v>0</v>
      </c>
      <c r="R32" s="49">
        <v>0</v>
      </c>
    </row>
    <row r="33" spans="1:18" ht="135">
      <c r="A33" s="75" t="s">
        <v>47</v>
      </c>
      <c r="B33" s="76" t="s">
        <v>48</v>
      </c>
      <c r="C33" s="72" t="s">
        <v>23</v>
      </c>
      <c r="D33" s="43">
        <f t="shared" si="7"/>
        <v>17.62172</v>
      </c>
      <c r="E33" s="43">
        <f t="shared" si="7"/>
        <v>1744.55</v>
      </c>
      <c r="F33" s="43">
        <f t="shared" si="7"/>
        <v>0</v>
      </c>
      <c r="G33" s="73">
        <v>17.62172</v>
      </c>
      <c r="H33" s="73">
        <v>1744.55</v>
      </c>
      <c r="I33" s="74">
        <v>0</v>
      </c>
      <c r="J33" s="73">
        <v>0</v>
      </c>
      <c r="K33" s="74">
        <v>0</v>
      </c>
      <c r="L33" s="74">
        <v>0</v>
      </c>
      <c r="M33" s="74">
        <v>0</v>
      </c>
      <c r="N33" s="74">
        <v>0</v>
      </c>
      <c r="O33" s="74">
        <v>0</v>
      </c>
      <c r="P33" s="43">
        <v>0</v>
      </c>
      <c r="Q33" s="43">
        <v>0</v>
      </c>
      <c r="R33" s="43">
        <v>0</v>
      </c>
    </row>
    <row r="34" spans="1:18" ht="120">
      <c r="A34" s="75" t="s">
        <v>49</v>
      </c>
      <c r="B34" s="71" t="s">
        <v>50</v>
      </c>
      <c r="C34" s="72" t="s">
        <v>28</v>
      </c>
      <c r="D34" s="43">
        <f t="shared" si="7"/>
        <v>67.677599999999998</v>
      </c>
      <c r="E34" s="43">
        <f t="shared" si="7"/>
        <v>6700</v>
      </c>
      <c r="F34" s="43">
        <f t="shared" si="7"/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74">
        <v>67.677599999999998</v>
      </c>
      <c r="N34" s="74">
        <v>6700</v>
      </c>
      <c r="O34" s="43">
        <v>0</v>
      </c>
      <c r="P34" s="43">
        <v>0</v>
      </c>
      <c r="Q34" s="43">
        <v>0</v>
      </c>
      <c r="R34" s="43">
        <v>0</v>
      </c>
    </row>
    <row r="35" spans="1:18" ht="120">
      <c r="A35" s="75" t="s">
        <v>51</v>
      </c>
      <c r="B35" s="77" t="s">
        <v>52</v>
      </c>
      <c r="C35" s="72" t="s">
        <v>28</v>
      </c>
      <c r="D35" s="49">
        <f t="shared" si="7"/>
        <v>67.677599999999998</v>
      </c>
      <c r="E35" s="49">
        <f t="shared" si="7"/>
        <v>6700</v>
      </c>
      <c r="F35" s="49">
        <f t="shared" si="7"/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74">
        <v>67.677599999999998</v>
      </c>
      <c r="N35" s="74">
        <v>6700</v>
      </c>
      <c r="O35" s="49">
        <v>0</v>
      </c>
      <c r="P35" s="49">
        <v>0</v>
      </c>
      <c r="Q35" s="49">
        <v>0</v>
      </c>
      <c r="R35" s="49">
        <v>0</v>
      </c>
    </row>
    <row r="36" spans="1:18" ht="75">
      <c r="A36" s="75" t="s">
        <v>53</v>
      </c>
      <c r="B36" s="77" t="s">
        <v>54</v>
      </c>
      <c r="C36" s="72" t="s">
        <v>28</v>
      </c>
      <c r="D36" s="49">
        <f t="shared" si="7"/>
        <v>43.434339999999999</v>
      </c>
      <c r="E36" s="49">
        <f t="shared" si="7"/>
        <v>4300</v>
      </c>
      <c r="F36" s="49">
        <f t="shared" si="7"/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74">
        <v>43.434339999999999</v>
      </c>
      <c r="N36" s="74">
        <v>4300</v>
      </c>
      <c r="O36" s="49">
        <v>0</v>
      </c>
      <c r="P36" s="49">
        <v>0</v>
      </c>
      <c r="Q36" s="49">
        <v>0</v>
      </c>
      <c r="R36" s="49">
        <v>0</v>
      </c>
    </row>
    <row r="37" spans="1:18" ht="135">
      <c r="A37" s="78" t="s">
        <v>51</v>
      </c>
      <c r="B37" s="60" t="s">
        <v>55</v>
      </c>
      <c r="C37" s="42" t="s">
        <v>28</v>
      </c>
      <c r="D37" s="49">
        <f t="shared" si="7"/>
        <v>0.16475000000000001</v>
      </c>
      <c r="E37" s="49">
        <f t="shared" si="7"/>
        <v>16.309999999999999</v>
      </c>
      <c r="F37" s="49">
        <f t="shared" si="7"/>
        <v>0</v>
      </c>
      <c r="G37" s="44">
        <v>0.16475000000000001</v>
      </c>
      <c r="H37" s="44">
        <v>16.309999999999999</v>
      </c>
      <c r="I37" s="43">
        <v>0</v>
      </c>
      <c r="J37" s="44">
        <v>0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9">
        <v>0</v>
      </c>
      <c r="Q37" s="49">
        <v>0</v>
      </c>
      <c r="R37" s="49">
        <v>0</v>
      </c>
    </row>
    <row r="38" spans="1:18">
      <c r="A38" s="122" t="s">
        <v>56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4"/>
      <c r="P38" s="38"/>
      <c r="Q38" s="38"/>
      <c r="R38" s="38"/>
    </row>
    <row r="39" spans="1:18" ht="150">
      <c r="A39" s="66" t="s">
        <v>57</v>
      </c>
      <c r="B39" s="67" t="s">
        <v>58</v>
      </c>
      <c r="C39" s="79" t="s">
        <v>59</v>
      </c>
      <c r="D39" s="49">
        <f t="shared" ref="D39:F42" si="8">G39+J39+M39+P39</f>
        <v>13378.880000000001</v>
      </c>
      <c r="E39" s="49">
        <f t="shared" si="8"/>
        <v>0</v>
      </c>
      <c r="F39" s="49">
        <f t="shared" si="8"/>
        <v>1181.3</v>
      </c>
      <c r="G39" s="63">
        <v>3042.67</v>
      </c>
      <c r="H39" s="63">
        <v>0</v>
      </c>
      <c r="I39" s="63">
        <v>1181.3</v>
      </c>
      <c r="J39" s="80">
        <v>3152.01</v>
      </c>
      <c r="K39" s="49">
        <v>0</v>
      </c>
      <c r="L39" s="81">
        <v>0</v>
      </c>
      <c r="M39" s="81">
        <v>3592.1</v>
      </c>
      <c r="N39" s="49">
        <v>0</v>
      </c>
      <c r="O39" s="81">
        <v>0</v>
      </c>
      <c r="P39" s="81">
        <v>3592.1</v>
      </c>
      <c r="Q39" s="49">
        <v>0</v>
      </c>
      <c r="R39" s="49">
        <v>0</v>
      </c>
    </row>
    <row r="40" spans="1:18" ht="135">
      <c r="A40" s="54" t="s">
        <v>60</v>
      </c>
      <c r="B40" s="55" t="s">
        <v>61</v>
      </c>
      <c r="C40" s="56" t="s">
        <v>28</v>
      </c>
      <c r="D40" s="49">
        <f t="shared" si="8"/>
        <v>1819.08</v>
      </c>
      <c r="E40" s="49">
        <f t="shared" si="8"/>
        <v>0</v>
      </c>
      <c r="F40" s="49">
        <f t="shared" si="8"/>
        <v>0</v>
      </c>
      <c r="G40" s="44">
        <v>353.48</v>
      </c>
      <c r="H40" s="44">
        <v>0</v>
      </c>
      <c r="I40" s="44">
        <v>0</v>
      </c>
      <c r="J40" s="44">
        <v>465.6</v>
      </c>
      <c r="K40" s="43">
        <v>0</v>
      </c>
      <c r="L40" s="58">
        <v>0</v>
      </c>
      <c r="M40" s="43">
        <v>500</v>
      </c>
      <c r="N40" s="43">
        <v>0</v>
      </c>
      <c r="O40" s="58">
        <v>0</v>
      </c>
      <c r="P40" s="82">
        <v>500</v>
      </c>
      <c r="Q40" s="49">
        <v>0</v>
      </c>
      <c r="R40" s="49">
        <v>0</v>
      </c>
    </row>
    <row r="41" spans="1:18" ht="60">
      <c r="A41" s="54" t="s">
        <v>62</v>
      </c>
      <c r="B41" s="55" t="s">
        <v>63</v>
      </c>
      <c r="C41" s="56" t="s">
        <v>28</v>
      </c>
      <c r="D41" s="43">
        <f t="shared" si="8"/>
        <v>100</v>
      </c>
      <c r="E41" s="43">
        <f t="shared" si="8"/>
        <v>0</v>
      </c>
      <c r="F41" s="43">
        <f t="shared" si="8"/>
        <v>0</v>
      </c>
      <c r="G41" s="44">
        <v>50</v>
      </c>
      <c r="H41" s="44">
        <v>0</v>
      </c>
      <c r="I41" s="44">
        <v>0</v>
      </c>
      <c r="J41" s="44">
        <v>50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</row>
    <row r="42" spans="1:18" ht="225">
      <c r="A42" s="54" t="s">
        <v>64</v>
      </c>
      <c r="B42" s="55" t="s">
        <v>65</v>
      </c>
      <c r="C42" s="56" t="s">
        <v>28</v>
      </c>
      <c r="D42" s="43">
        <f t="shared" si="8"/>
        <v>500</v>
      </c>
      <c r="E42" s="43">
        <f t="shared" si="8"/>
        <v>0</v>
      </c>
      <c r="F42" s="43">
        <f t="shared" si="8"/>
        <v>0</v>
      </c>
      <c r="G42" s="44">
        <v>250</v>
      </c>
      <c r="H42" s="44">
        <v>0</v>
      </c>
      <c r="I42" s="44">
        <v>0</v>
      </c>
      <c r="J42" s="57">
        <v>250</v>
      </c>
      <c r="K42" s="43">
        <v>0</v>
      </c>
      <c r="L42" s="43">
        <v>0</v>
      </c>
      <c r="M42" s="58">
        <v>0</v>
      </c>
      <c r="N42" s="43">
        <v>0</v>
      </c>
      <c r="O42" s="43">
        <v>0</v>
      </c>
      <c r="P42" s="43">
        <v>0</v>
      </c>
      <c r="Q42" s="43">
        <v>0</v>
      </c>
      <c r="R42" s="43">
        <v>0</v>
      </c>
    </row>
  </sheetData>
  <mergeCells count="27">
    <mergeCell ref="P1:Q1"/>
    <mergeCell ref="A9:R9"/>
    <mergeCell ref="A10:R10"/>
    <mergeCell ref="A12:A13"/>
    <mergeCell ref="B12:B13"/>
    <mergeCell ref="C12:C13"/>
    <mergeCell ref="D12:F12"/>
    <mergeCell ref="G12:I12"/>
    <mergeCell ref="J12:L12"/>
    <mergeCell ref="M12:O12"/>
    <mergeCell ref="P12:R12"/>
    <mergeCell ref="A15:C15"/>
    <mergeCell ref="D15:F15"/>
    <mergeCell ref="G15:I15"/>
    <mergeCell ref="J15:L15"/>
    <mergeCell ref="M15:O15"/>
    <mergeCell ref="P15:R15"/>
    <mergeCell ref="A28:R28"/>
    <mergeCell ref="A30:R30"/>
    <mergeCell ref="A31:R31"/>
    <mergeCell ref="A38:O38"/>
    <mergeCell ref="A16:C16"/>
    <mergeCell ref="B17:B18"/>
    <mergeCell ref="A19:R19"/>
    <mergeCell ref="A20:R20"/>
    <mergeCell ref="A22:R22"/>
    <mergeCell ref="A24:R24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L9"/>
  <sheetViews>
    <sheetView workbookViewId="0">
      <selection activeCell="G3" sqref="G3:K8"/>
    </sheetView>
  </sheetViews>
  <sheetFormatPr defaultRowHeight="15"/>
  <cols>
    <col min="2" max="2" width="11.5703125" customWidth="1"/>
    <col min="3" max="3" width="21.140625" customWidth="1"/>
    <col min="4" max="4" width="13.7109375" customWidth="1"/>
    <col min="5" max="5" width="16.28515625" customWidth="1"/>
    <col min="8" max="8" width="11" customWidth="1"/>
    <col min="9" max="9" width="20.28515625" customWidth="1"/>
    <col min="10" max="10" width="11.7109375" customWidth="1"/>
    <col min="11" max="11" width="16.28515625" customWidth="1"/>
    <col min="12" max="12" width="10.85546875" customWidth="1"/>
  </cols>
  <sheetData>
    <row r="2" spans="1:12">
      <c r="B2" s="83">
        <v>43759</v>
      </c>
      <c r="H2" s="83">
        <v>43763</v>
      </c>
    </row>
    <row r="3" spans="1:12" ht="78.75" customHeight="1">
      <c r="A3" s="85" t="s">
        <v>66</v>
      </c>
      <c r="B3" s="85" t="s">
        <v>67</v>
      </c>
      <c r="C3" s="85" t="s">
        <v>68</v>
      </c>
      <c r="D3" s="85" t="s">
        <v>69</v>
      </c>
      <c r="E3" s="85" t="s">
        <v>70</v>
      </c>
      <c r="F3" s="84"/>
      <c r="G3" s="94" t="s">
        <v>66</v>
      </c>
      <c r="H3" s="94" t="s">
        <v>67</v>
      </c>
      <c r="I3" s="89" t="s">
        <v>76</v>
      </c>
      <c r="J3" s="94" t="s">
        <v>77</v>
      </c>
      <c r="K3" s="94" t="s">
        <v>70</v>
      </c>
      <c r="L3" s="90"/>
    </row>
    <row r="4" spans="1:12" ht="15.75">
      <c r="A4" s="38" t="s">
        <v>71</v>
      </c>
      <c r="B4" s="87">
        <v>14672.28</v>
      </c>
      <c r="C4" s="38">
        <v>9298.31</v>
      </c>
      <c r="D4" s="38">
        <v>4192.67</v>
      </c>
      <c r="E4" s="38">
        <v>1181.3</v>
      </c>
      <c r="G4" s="91" t="s">
        <v>71</v>
      </c>
      <c r="H4" s="93">
        <v>14672.28</v>
      </c>
      <c r="I4" s="95">
        <v>9298.31</v>
      </c>
      <c r="J4" s="95">
        <v>4192.67</v>
      </c>
      <c r="K4" s="95">
        <v>1181.3</v>
      </c>
      <c r="L4" s="14">
        <f>I4+J4+K4</f>
        <v>14672.279999999999</v>
      </c>
    </row>
    <row r="5" spans="1:12" ht="15.75">
      <c r="A5" s="38" t="s">
        <v>72</v>
      </c>
      <c r="B5" s="87">
        <v>7236.31</v>
      </c>
      <c r="C5" s="38">
        <v>2943.31</v>
      </c>
      <c r="D5" s="38">
        <v>4293</v>
      </c>
      <c r="E5" s="88">
        <v>0</v>
      </c>
      <c r="G5" s="91" t="s">
        <v>72</v>
      </c>
      <c r="H5" s="93">
        <v>8420.81</v>
      </c>
      <c r="I5" s="95">
        <v>2943.31</v>
      </c>
      <c r="J5" s="95">
        <v>4293</v>
      </c>
      <c r="K5" s="95">
        <v>1184.5</v>
      </c>
      <c r="L5" s="14">
        <f t="shared" ref="L5:L7" si="0">I5+J5+K5</f>
        <v>8420.81</v>
      </c>
    </row>
    <row r="6" spans="1:12" ht="15.75">
      <c r="A6" s="38" t="s">
        <v>73</v>
      </c>
      <c r="B6" s="87">
        <v>22320.89</v>
      </c>
      <c r="C6" s="38">
        <v>17700</v>
      </c>
      <c r="D6" s="38">
        <v>4620.8900000000003</v>
      </c>
      <c r="E6" s="88">
        <v>0</v>
      </c>
      <c r="G6" s="91" t="s">
        <v>73</v>
      </c>
      <c r="H6" s="93">
        <v>23505.39</v>
      </c>
      <c r="I6" s="95">
        <v>17700</v>
      </c>
      <c r="J6" s="95">
        <v>4620.8900000000003</v>
      </c>
      <c r="K6" s="95">
        <v>1184.5</v>
      </c>
      <c r="L6" s="14">
        <f t="shared" si="0"/>
        <v>23505.39</v>
      </c>
    </row>
    <row r="7" spans="1:12" ht="15.75">
      <c r="A7" s="38" t="s">
        <v>74</v>
      </c>
      <c r="B7" s="87">
        <v>4442.1000000000004</v>
      </c>
      <c r="C7" s="38">
        <v>0</v>
      </c>
      <c r="D7" s="38">
        <v>4442.1000000000004</v>
      </c>
      <c r="E7" s="88">
        <v>0</v>
      </c>
      <c r="G7" s="91" t="s">
        <v>74</v>
      </c>
      <c r="H7" s="93">
        <v>4442.1000000000004</v>
      </c>
      <c r="I7" s="95">
        <v>0</v>
      </c>
      <c r="J7" s="95">
        <v>4442.1000000000004</v>
      </c>
      <c r="K7" s="95">
        <v>1184.5</v>
      </c>
      <c r="L7" s="14">
        <f t="shared" si="0"/>
        <v>5626.6</v>
      </c>
    </row>
    <row r="8" spans="1:12" ht="15.75">
      <c r="A8" s="86" t="s">
        <v>75</v>
      </c>
      <c r="B8" s="86">
        <v>48671.57</v>
      </c>
      <c r="C8" s="86">
        <v>29941.62</v>
      </c>
      <c r="D8" s="86">
        <v>17548.66</v>
      </c>
      <c r="E8" s="86">
        <v>1181.3</v>
      </c>
      <c r="G8" s="92" t="s">
        <v>75</v>
      </c>
      <c r="H8" s="93">
        <v>52225.08</v>
      </c>
      <c r="I8" s="96">
        <v>29941.62</v>
      </c>
      <c r="J8" s="96">
        <v>17548.66</v>
      </c>
      <c r="K8" s="96">
        <v>4734.8</v>
      </c>
      <c r="L8" s="14">
        <f>SUM(L4:L7)</f>
        <v>52225.079999999994</v>
      </c>
    </row>
    <row r="9" spans="1:12" ht="15.75">
      <c r="G9" s="14"/>
      <c r="H9" s="14"/>
      <c r="I9" s="14"/>
      <c r="J9" s="14"/>
      <c r="K9" s="14">
        <f>SUM(K4:K8)</f>
        <v>9469.6</v>
      </c>
      <c r="L9" s="14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 2</vt:lpstr>
      <vt:lpstr>В 1</vt:lpstr>
      <vt:lpstr>Паспорт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2019-11-01T04:19:12Z</dcterms:modified>
</cp:coreProperties>
</file>