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405" windowWidth="15120" windowHeight="7710"/>
  </bookViews>
  <sheets>
    <sheet name="Смета на 2021 год" sheetId="1" r:id="rId1"/>
    <sheet name="Лист2" sheetId="2" r:id="rId2"/>
    <sheet name="Смета на 2021 год " sheetId="4" r:id="rId3"/>
  </sheets>
  <definedNames>
    <definedName name="_xlnm.Print_Area" localSheetId="0">'Смета на 2021 год'!$A$1:$I$233</definedName>
  </definedNames>
  <calcPr calcId="145621" refMode="R1C1"/>
</workbook>
</file>

<file path=xl/calcChain.xml><?xml version="1.0" encoding="utf-8"?>
<calcChain xmlns="http://schemas.openxmlformats.org/spreadsheetml/2006/main">
  <c r="I55" i="1" l="1"/>
  <c r="I17" i="1"/>
  <c r="I122" i="1" l="1"/>
  <c r="I125" i="1"/>
  <c r="I126" i="1"/>
  <c r="I128" i="1"/>
  <c r="I95" i="1" l="1"/>
  <c r="I96" i="1"/>
  <c r="I26" i="1"/>
  <c r="I135" i="1" l="1"/>
  <c r="I134" i="1" s="1"/>
  <c r="I141" i="1" l="1"/>
  <c r="I142" i="1"/>
  <c r="I133" i="1"/>
  <c r="I131" i="1" s="1"/>
  <c r="I186" i="1"/>
  <c r="I176" i="1"/>
  <c r="I151" i="1"/>
  <c r="I152" i="1"/>
  <c r="I139" i="1"/>
  <c r="I138" i="1"/>
  <c r="I118" i="1"/>
  <c r="I217" i="1"/>
  <c r="I216" i="1" s="1"/>
  <c r="I129" i="1"/>
  <c r="I169" i="1"/>
  <c r="I168" i="1" s="1"/>
  <c r="I149" i="1"/>
  <c r="I148" i="1"/>
  <c r="I181" i="1"/>
  <c r="I180" i="1" s="1"/>
  <c r="I190" i="1"/>
  <c r="I189" i="1" s="1"/>
  <c r="I188" i="1" s="1"/>
  <c r="I157" i="1"/>
  <c r="I117" i="1"/>
  <c r="I116" i="1"/>
  <c r="I212" i="1"/>
  <c r="I211" i="1"/>
  <c r="I115" i="1" l="1"/>
  <c r="I140" i="1"/>
  <c r="I137" i="1"/>
  <c r="I147" i="1"/>
  <c r="I210" i="1"/>
  <c r="I208" i="1"/>
  <c r="I207" i="1"/>
  <c r="I156" i="1"/>
  <c r="I155" i="1"/>
  <c r="I172" i="1"/>
  <c r="I171" i="1"/>
  <c r="I145" i="1"/>
  <c r="I144" i="1"/>
  <c r="I206" i="1" l="1"/>
  <c r="I143" i="1"/>
  <c r="I130" i="1" s="1"/>
  <c r="I154" i="1"/>
  <c r="I153" i="1" s="1"/>
  <c r="I170" i="1"/>
  <c r="I198" i="1" l="1"/>
  <c r="I19" i="1" l="1"/>
  <c r="H30" i="4" l="1"/>
  <c r="H24" i="4"/>
  <c r="H22" i="4"/>
  <c r="H40" i="4"/>
  <c r="H35" i="4"/>
  <c r="I104" i="1" l="1"/>
  <c r="I97" i="1"/>
  <c r="I69" i="1"/>
  <c r="I25" i="1"/>
  <c r="I21" i="1"/>
  <c r="I16" i="1"/>
  <c r="I15" i="1" s="1"/>
  <c r="I14" i="1"/>
  <c r="I175" i="1"/>
  <c r="I220" i="1"/>
  <c r="I221" i="1"/>
  <c r="I214" i="1"/>
  <c r="I215" i="1"/>
  <c r="I150" i="1"/>
  <c r="I146" i="1" s="1"/>
  <c r="I205" i="1"/>
  <c r="I204" i="1" s="1"/>
  <c r="I201" i="1" s="1"/>
  <c r="I196" i="1"/>
  <c r="I184" i="1"/>
  <c r="I183" i="1"/>
  <c r="I194" i="1"/>
  <c r="I192" i="1" s="1"/>
  <c r="I191" i="1" s="1"/>
  <c r="I12" i="1" l="1"/>
  <c r="I13" i="1"/>
  <c r="I219" i="1"/>
  <c r="I213" i="1"/>
  <c r="I209" i="1" s="1"/>
  <c r="I182" i="1"/>
  <c r="I102" i="1"/>
  <c r="I105" i="1"/>
  <c r="I67" i="1"/>
  <c r="I94" i="1"/>
  <c r="I93" i="1" s="1"/>
  <c r="I71" i="1"/>
  <c r="I72" i="1"/>
  <c r="I56" i="1"/>
  <c r="I54" i="1"/>
  <c r="I52" i="1" s="1"/>
  <c r="I41" i="1"/>
  <c r="I40" i="1"/>
  <c r="I32" i="1"/>
  <c r="I31" i="1" s="1"/>
  <c r="I27" i="1"/>
  <c r="I39" i="1" l="1"/>
  <c r="I70" i="1"/>
  <c r="F333" i="4" l="1"/>
  <c r="F332" i="4"/>
  <c r="F331" i="4"/>
  <c r="H110" i="4"/>
  <c r="H109" i="4"/>
  <c r="H108" i="4"/>
  <c r="H271" i="4"/>
  <c r="H270" i="4"/>
  <c r="I279" i="4"/>
  <c r="H256" i="4"/>
  <c r="H255" i="4"/>
  <c r="H254" i="4"/>
  <c r="H239" i="4"/>
  <c r="H244" i="4"/>
  <c r="H219" i="4"/>
  <c r="H218" i="4"/>
  <c r="H217" i="4"/>
  <c r="H216" i="4"/>
  <c r="H229" i="4"/>
  <c r="H228" i="4"/>
  <c r="H227" i="4"/>
  <c r="H225" i="4"/>
  <c r="H214" i="4"/>
  <c r="H186" i="4"/>
  <c r="H107" i="4" l="1"/>
  <c r="F329" i="4"/>
  <c r="H269" i="4"/>
  <c r="H253" i="4"/>
  <c r="H226" i="4"/>
  <c r="H215" i="4"/>
  <c r="H160" i="4"/>
  <c r="H159" i="4"/>
  <c r="H158" i="4"/>
  <c r="H166" i="4"/>
  <c r="H155" i="4"/>
  <c r="H152" i="4"/>
  <c r="H151" i="4"/>
  <c r="H150" i="4"/>
  <c r="H89" i="4"/>
  <c r="H79" i="4"/>
  <c r="H78" i="4"/>
  <c r="H77" i="4"/>
  <c r="H76" i="4"/>
  <c r="H97" i="4"/>
  <c r="H96" i="4"/>
  <c r="H95" i="4"/>
  <c r="H93" i="4"/>
  <c r="H92" i="4"/>
  <c r="H91" i="4"/>
  <c r="H157" i="4" l="1"/>
  <c r="H149" i="4"/>
  <c r="H75" i="4"/>
  <c r="H90" i="4"/>
  <c r="H94" i="4"/>
  <c r="H43" i="4"/>
  <c r="H42" i="4"/>
  <c r="H41" i="4"/>
  <c r="H39" i="4" s="1"/>
  <c r="H38" i="4"/>
  <c r="H37" i="4"/>
  <c r="H36" i="4"/>
  <c r="H34" i="4" l="1"/>
  <c r="I167" i="1"/>
  <c r="I166" i="1"/>
  <c r="I164" i="1"/>
  <c r="I163" i="1"/>
  <c r="I224" i="1"/>
  <c r="I223" i="1"/>
  <c r="I200" i="1"/>
  <c r="I199" i="1" s="1"/>
  <c r="I195" i="1" s="1"/>
  <c r="I165" i="1" l="1"/>
  <c r="I222" i="1"/>
  <c r="I218" i="1" s="1"/>
  <c r="I187" i="1"/>
  <c r="I185" i="1" s="1"/>
  <c r="I174" i="1"/>
  <c r="I179" i="1"/>
  <c r="I178" i="1"/>
  <c r="I162" i="1"/>
  <c r="I161" i="1"/>
  <c r="I160" i="1"/>
  <c r="I177" i="1" l="1"/>
  <c r="I173" i="1" s="1"/>
  <c r="I159" i="1"/>
  <c r="I158" i="1" s="1"/>
  <c r="I47" i="1" l="1"/>
  <c r="I120" i="1"/>
  <c r="I119" i="1" s="1"/>
  <c r="I114" i="1"/>
  <c r="I113" i="1"/>
  <c r="I110" i="1"/>
  <c r="I109" i="1"/>
  <c r="I100" i="1"/>
  <c r="I98" i="1" s="1"/>
  <c r="I92" i="1" s="1"/>
  <c r="I91" i="1"/>
  <c r="I90" i="1" s="1"/>
  <c r="I89" i="1"/>
  <c r="I88" i="1"/>
  <c r="I86" i="1"/>
  <c r="I85" i="1" s="1"/>
  <c r="I83" i="1"/>
  <c r="I82" i="1"/>
  <c r="I79" i="1"/>
  <c r="I77" i="1" s="1"/>
  <c r="I76" i="1"/>
  <c r="I75" i="1"/>
  <c r="I66" i="1"/>
  <c r="I65" i="1"/>
  <c r="I63" i="1"/>
  <c r="I62" i="1"/>
  <c r="I59" i="1"/>
  <c r="I58" i="1"/>
  <c r="I51" i="1"/>
  <c r="I50" i="1"/>
  <c r="I48" i="1"/>
  <c r="I45" i="1"/>
  <c r="I44" i="1"/>
  <c r="I38" i="1"/>
  <c r="I37" i="1"/>
  <c r="I34" i="1"/>
  <c r="I33" i="1" s="1"/>
  <c r="I30" i="1"/>
  <c r="I29" i="1"/>
  <c r="I24" i="1"/>
  <c r="I23" i="1" s="1"/>
  <c r="I327" i="4"/>
  <c r="I326" i="4"/>
  <c r="I323" i="4"/>
  <c r="I319" i="4"/>
  <c r="I318" i="4"/>
  <c r="I316" i="4"/>
  <c r="I312" i="4"/>
  <c r="I311" i="4"/>
  <c r="I309" i="4"/>
  <c r="I308" i="4"/>
  <c r="I305" i="4"/>
  <c r="I304" i="4"/>
  <c r="I303" i="4"/>
  <c r="I300" i="4"/>
  <c r="I299" i="4"/>
  <c r="I297" i="4"/>
  <c r="I296" i="4"/>
  <c r="I292" i="4"/>
  <c r="I291" i="4"/>
  <c r="I288" i="4"/>
  <c r="I287" i="4"/>
  <c r="I285" i="4"/>
  <c r="I284" i="4"/>
  <c r="I283" i="4"/>
  <c r="I281" i="4"/>
  <c r="I280" i="4"/>
  <c r="H268" i="4"/>
  <c r="H267" i="4"/>
  <c r="H265" i="4"/>
  <c r="H264" i="4"/>
  <c r="H263" i="4"/>
  <c r="H261" i="4"/>
  <c r="H260" i="4"/>
  <c r="H259" i="4"/>
  <c r="H252" i="4"/>
  <c r="H251" i="4"/>
  <c r="H250" i="4"/>
  <c r="H248" i="4"/>
  <c r="H247" i="4"/>
  <c r="H246" i="4"/>
  <c r="H243" i="4"/>
  <c r="H242" i="4"/>
  <c r="H241" i="4"/>
  <c r="H238" i="4"/>
  <c r="H237" i="4"/>
  <c r="H236" i="4"/>
  <c r="H233" i="4"/>
  <c r="H232" i="4"/>
  <c r="H231" i="4"/>
  <c r="H224" i="4"/>
  <c r="H223" i="4"/>
  <c r="H222" i="4"/>
  <c r="H213" i="4"/>
  <c r="H212" i="4" s="1"/>
  <c r="H210" i="4"/>
  <c r="H209" i="4"/>
  <c r="H208" i="4"/>
  <c r="H207" i="4"/>
  <c r="H205" i="4"/>
  <c r="H204" i="4"/>
  <c r="H203" i="4"/>
  <c r="H201" i="4"/>
  <c r="H200" i="4"/>
  <c r="H199" i="4"/>
  <c r="H197" i="4"/>
  <c r="H196" i="4"/>
  <c r="H195" i="4"/>
  <c r="H193" i="4"/>
  <c r="H192" i="4"/>
  <c r="H189" i="4"/>
  <c r="H188" i="4"/>
  <c r="H185" i="4"/>
  <c r="H184" i="4" s="1"/>
  <c r="H183" i="4"/>
  <c r="H182" i="4"/>
  <c r="H181" i="4"/>
  <c r="H178" i="4"/>
  <c r="H177" i="4"/>
  <c r="H175" i="4"/>
  <c r="H174" i="4"/>
  <c r="H173" i="4"/>
  <c r="H171" i="4"/>
  <c r="H170" i="4"/>
  <c r="H167" i="4"/>
  <c r="H165" i="4"/>
  <c r="H163" i="4"/>
  <c r="H162" i="4"/>
  <c r="H154" i="4"/>
  <c r="H153" i="4" s="1"/>
  <c r="H148" i="4"/>
  <c r="H147" i="4" s="1"/>
  <c r="H146" i="4"/>
  <c r="H145" i="4"/>
  <c r="H144" i="4"/>
  <c r="H142" i="4"/>
  <c r="H141" i="4"/>
  <c r="H140" i="4"/>
  <c r="H138" i="4"/>
  <c r="H137" i="4"/>
  <c r="H136" i="4"/>
  <c r="H133" i="4"/>
  <c r="H132" i="4"/>
  <c r="H130" i="4"/>
  <c r="H129" i="4"/>
  <c r="H128" i="4"/>
  <c r="H126" i="4"/>
  <c r="H125" i="4"/>
  <c r="H124" i="4"/>
  <c r="H122" i="4"/>
  <c r="H121" i="4"/>
  <c r="H120" i="4"/>
  <c r="H118" i="4"/>
  <c r="H117" i="4"/>
  <c r="H116" i="4"/>
  <c r="H114" i="4"/>
  <c r="H113" i="4"/>
  <c r="H112" i="4"/>
  <c r="H106" i="4"/>
  <c r="H105" i="4"/>
  <c r="H104" i="4"/>
  <c r="H101" i="4"/>
  <c r="H100" i="4"/>
  <c r="H99" i="4"/>
  <c r="H88" i="4"/>
  <c r="H87" i="4"/>
  <c r="H86" i="4"/>
  <c r="H84" i="4"/>
  <c r="H83" i="4"/>
  <c r="H82" i="4"/>
  <c r="H74" i="4"/>
  <c r="H73" i="4"/>
  <c r="H72" i="4"/>
  <c r="H70" i="4"/>
  <c r="H69" i="4"/>
  <c r="H68" i="4"/>
  <c r="H67" i="4"/>
  <c r="H64" i="4"/>
  <c r="H63" i="4"/>
  <c r="H62" i="4"/>
  <c r="H60" i="4"/>
  <c r="H59" i="4"/>
  <c r="H58" i="4"/>
  <c r="H56" i="4"/>
  <c r="H55" i="4"/>
  <c r="H54" i="4"/>
  <c r="H52" i="4"/>
  <c r="H51" i="4"/>
  <c r="H50" i="4"/>
  <c r="H48" i="4"/>
  <c r="H47" i="4"/>
  <c r="H46" i="4"/>
  <c r="H33" i="4"/>
  <c r="H32" i="4"/>
  <c r="H31" i="4"/>
  <c r="H28" i="4"/>
  <c r="H27" i="4"/>
  <c r="H26" i="4"/>
  <c r="H25" i="4"/>
  <c r="H21" i="4"/>
  <c r="H20" i="4"/>
  <c r="H18" i="4"/>
  <c r="H17" i="4"/>
  <c r="H16" i="4"/>
  <c r="H23" i="4" l="1"/>
  <c r="H19" i="4"/>
  <c r="I112" i="1"/>
  <c r="I111" i="1" s="1"/>
  <c r="I108" i="1"/>
  <c r="I101" i="1" s="1"/>
  <c r="I87" i="1"/>
  <c r="I84" i="1" s="1"/>
  <c r="I81" i="1"/>
  <c r="I80" i="1" s="1"/>
  <c r="I74" i="1"/>
  <c r="I73" i="1" s="1"/>
  <c r="I64" i="1"/>
  <c r="I61" i="1"/>
  <c r="I49" i="1"/>
  <c r="I57" i="1"/>
  <c r="I43" i="1"/>
  <c r="I46" i="1"/>
  <c r="I36" i="1"/>
  <c r="I35" i="1" s="1"/>
  <c r="I28" i="1"/>
  <c r="I22" i="1" s="1"/>
  <c r="H180" i="4"/>
  <c r="I310" i="4"/>
  <c r="H240" i="4"/>
  <c r="H235" i="4"/>
  <c r="H221" i="4"/>
  <c r="H164" i="4"/>
  <c r="H85" i="4"/>
  <c r="H131" i="4"/>
  <c r="H81" i="4"/>
  <c r="I298" i="4"/>
  <c r="H191" i="4"/>
  <c r="H245" i="4"/>
  <c r="H161" i="4"/>
  <c r="H169" i="4"/>
  <c r="H249" i="4"/>
  <c r="H115" i="4"/>
  <c r="H139" i="4"/>
  <c r="I317" i="4"/>
  <c r="H119" i="4"/>
  <c r="H143" i="4"/>
  <c r="H266" i="4"/>
  <c r="I286" i="4"/>
  <c r="I314" i="4"/>
  <c r="H103" i="4"/>
  <c r="H123" i="4"/>
  <c r="H172" i="4"/>
  <c r="I307" i="4"/>
  <c r="H29" i="4"/>
  <c r="H14" i="4" s="1"/>
  <c r="H57" i="4"/>
  <c r="H187" i="4"/>
  <c r="I295" i="4"/>
  <c r="I321" i="4"/>
  <c r="I320" i="4" s="1"/>
  <c r="H15" i="4"/>
  <c r="H111" i="4"/>
  <c r="H127" i="4"/>
  <c r="H135" i="4"/>
  <c r="H206" i="4"/>
  <c r="H258" i="4"/>
  <c r="I278" i="4"/>
  <c r="I290" i="4"/>
  <c r="I289" i="4" s="1"/>
  <c r="I302" i="4"/>
  <c r="I301" i="4" s="1"/>
  <c r="I325" i="4"/>
  <c r="I324" i="4" s="1"/>
  <c r="H49" i="4"/>
  <c r="H66" i="4"/>
  <c r="H71" i="4"/>
  <c r="H53" i="4"/>
  <c r="H202" i="4"/>
  <c r="H230" i="4"/>
  <c r="H45" i="4"/>
  <c r="H61" i="4"/>
  <c r="H98" i="4"/>
  <c r="H176" i="4"/>
  <c r="H194" i="4"/>
  <c r="H262" i="4"/>
  <c r="I282" i="4"/>
  <c r="H198" i="4"/>
  <c r="I60" i="1" l="1"/>
  <c r="I42" i="1"/>
  <c r="I11" i="1" s="1"/>
  <c r="I10" i="1" s="1"/>
  <c r="H102" i="4"/>
  <c r="H179" i="4"/>
  <c r="I294" i="4"/>
  <c r="I306" i="4"/>
  <c r="I313" i="4"/>
  <c r="H190" i="4"/>
  <c r="H257" i="4"/>
  <c r="H234" i="4"/>
  <c r="H156" i="4"/>
  <c r="H220" i="4"/>
  <c r="H134" i="4"/>
  <c r="H44" i="4"/>
  <c r="H80" i="4"/>
  <c r="H168" i="4"/>
  <c r="I277" i="4"/>
  <c r="K14" i="4" l="1"/>
  <c r="I275" i="4"/>
  <c r="H13" i="4"/>
  <c r="H12" i="4" l="1"/>
</calcChain>
</file>

<file path=xl/sharedStrings.xml><?xml version="1.0" encoding="utf-8"?>
<sst xmlns="http://schemas.openxmlformats.org/spreadsheetml/2006/main" count="1119" uniqueCount="461">
  <si>
    <t>СМЕТА</t>
  </si>
  <si>
    <t>НА ПРОВЕДЕНИЕ СПОРТИВНЫХ МЕРОПРИЯТИЙ ДЛЯ ЖИТЕЛЕЙ ПОЖАРСКОГО РАЙОНА</t>
  </si>
  <si>
    <t>№ п/п</t>
  </si>
  <si>
    <t>Дата</t>
  </si>
  <si>
    <t>Наименование мероприятий</t>
  </si>
  <si>
    <t>Место проведения</t>
  </si>
  <si>
    <t>Цена (руб.)</t>
  </si>
  <si>
    <t xml:space="preserve">Кол-во </t>
  </si>
  <si>
    <t>Сумма (руб.)</t>
  </si>
  <si>
    <t>Ответственный</t>
  </si>
  <si>
    <t>Дегтярёв С.В.</t>
  </si>
  <si>
    <t>1.</t>
  </si>
  <si>
    <t>Медаль</t>
  </si>
  <si>
    <t>Мяч футбольный</t>
  </si>
  <si>
    <t>2.</t>
  </si>
  <si>
    <t>3.</t>
  </si>
  <si>
    <t>Хребтова Л.В.</t>
  </si>
  <si>
    <t>С.В. Дегтярёв</t>
  </si>
  <si>
    <t>МОБУ СОШ № 2</t>
  </si>
  <si>
    <t>Назначение</t>
  </si>
  <si>
    <t xml:space="preserve">Соревнования на территории   Пожарского муниципального района    </t>
  </si>
  <si>
    <t>ЯНВАРЬ</t>
  </si>
  <si>
    <t>МОБУ СОШ № 1</t>
  </si>
  <si>
    <t>УО РМО учителей ФК; АПМР</t>
  </si>
  <si>
    <t>грамоты</t>
  </si>
  <si>
    <t>кубок</t>
  </si>
  <si>
    <t>МОБУ СОШ № 4</t>
  </si>
  <si>
    <t>РМО учителей ФК  УО АПМР</t>
  </si>
  <si>
    <t>медали</t>
  </si>
  <si>
    <t>кубки</t>
  </si>
  <si>
    <t>ОФКС АПМР Дегтярёв С.В.</t>
  </si>
  <si>
    <t>4.</t>
  </si>
  <si>
    <t>Чепелев В.С.</t>
  </si>
  <si>
    <t>памятные призы</t>
  </si>
  <si>
    <t>5.</t>
  </si>
  <si>
    <t>ФЕВРАЛЬ</t>
  </si>
  <si>
    <t>6.</t>
  </si>
  <si>
    <t>МОБУ СОШ №1</t>
  </si>
  <si>
    <t>7.</t>
  </si>
  <si>
    <t xml:space="preserve">Открытое Первенство Пожарского муниципального района  по самбо среди юношей, посвящённые Дню защитника Отечества </t>
  </si>
  <si>
    <t>МБУ "ДЮСШ Пожарского МР" Рыжук В.Д</t>
  </si>
  <si>
    <t>8.</t>
  </si>
  <si>
    <t>Районные соревнования по лыжным гонкам</t>
  </si>
  <si>
    <t>лыжная трасса</t>
  </si>
  <si>
    <t>9.</t>
  </si>
  <si>
    <t xml:space="preserve">22-е открытое Первенство и Чемпионат Пожарского муниципального района  по киокусинкай каратэ-до, посвящённое 50-летию событий на о. Даманском  </t>
  </si>
  <si>
    <t>МБУ "ДК Пожарского МР"</t>
  </si>
  <si>
    <t>ОО"ДЮСШ    киокусинкай каратэ-до " Тиллаев Т.Т</t>
  </si>
  <si>
    <t>23 -24.02.2019</t>
  </si>
  <si>
    <t>10.</t>
  </si>
  <si>
    <t>Соревнования по хоккею с шайбой"Турнир Льва"</t>
  </si>
  <si>
    <t>Многофункциональная площадка 3 микрорайона</t>
  </si>
  <si>
    <t>11.</t>
  </si>
  <si>
    <t>с 1 февраля по 3 марта 2019 года</t>
  </si>
  <si>
    <t>Открытое Первенство Пожарского муниципального района по зимнему мини-футболу с приглашением команд из г. Бикина и г. Дальнереченска, посвящённое 50-летию событий на о. Даманском</t>
  </si>
  <si>
    <t>Стадион МОБУ СОШ №1</t>
  </si>
  <si>
    <t>МАРТ</t>
  </si>
  <si>
    <t>12.</t>
  </si>
  <si>
    <t>2 марта 2019 г.</t>
  </si>
  <si>
    <t>МОБУ СОШ №2</t>
  </si>
  <si>
    <t>13.</t>
  </si>
  <si>
    <t>10 марта 2019 г.</t>
  </si>
  <si>
    <t>Соревнования по волейболу среди женских команд, посвящённые празднованию 8 Марта</t>
  </si>
  <si>
    <t>13.03.2019 г.</t>
  </si>
  <si>
    <t>Президентские игры: смешанный волейбол (2001г.р. и младше)</t>
  </si>
  <si>
    <t>20.03.2019г.</t>
  </si>
  <si>
    <t>МОБУ СОШ №4</t>
  </si>
  <si>
    <t>14.</t>
  </si>
  <si>
    <t>Зал тяжёлой атлетики</t>
  </si>
  <si>
    <t>ОО"Клуб тяжлой атлетики " Матвеев А.Л.</t>
  </si>
  <si>
    <t>АПРЕЛЬ</t>
  </si>
  <si>
    <t>15.</t>
  </si>
  <si>
    <t>16.</t>
  </si>
  <si>
    <t>17.</t>
  </si>
  <si>
    <t xml:space="preserve">Спортивный зал МБУ "ДК Пожарского МР" </t>
  </si>
  <si>
    <t>Тренер по волейболу Гончар Т.В.</t>
  </si>
  <si>
    <t>18.</t>
  </si>
  <si>
    <t>Соревнования по волейболу среди мужских команд в зачёт Спартакиады, посвящённой Дню Победы</t>
  </si>
  <si>
    <t>19.</t>
  </si>
  <si>
    <t>20.</t>
  </si>
  <si>
    <t>Дружеская встреча по дартс, бочче, и настольному теннису</t>
  </si>
  <si>
    <t>МАЙ</t>
  </si>
  <si>
    <t>21.</t>
  </si>
  <si>
    <t>Соревнования по футболу на Кубок, посвящённой Дню Победы</t>
  </si>
  <si>
    <t>22.</t>
  </si>
  <si>
    <t xml:space="preserve">Первенство ПМР по пожарно-прикладному спорту  </t>
  </si>
  <si>
    <t>май</t>
  </si>
  <si>
    <t>23.</t>
  </si>
  <si>
    <t>Открытое Первенство ПМР по шахматам</t>
  </si>
  <si>
    <t>24.</t>
  </si>
  <si>
    <t>1 мая</t>
  </si>
  <si>
    <t>Районные соревнования «Веселые старты» среди учащихся 5 -  6 кл. (10 юн. + 10 дев.)</t>
  </si>
  <si>
    <t>25.</t>
  </si>
  <si>
    <t>Легкоатлетический забег</t>
  </si>
  <si>
    <t>ИЮНЬ</t>
  </si>
  <si>
    <t>26.</t>
  </si>
  <si>
    <t>Спортивные мероприятия по мини-футболу среди детей  , в рамках организации летнего отдыха детей</t>
  </si>
  <si>
    <t>в сельских поселениях ПМР</t>
  </si>
  <si>
    <t>27.</t>
  </si>
  <si>
    <t>XXIII Спартакиады «Малый Олимп», посвященной XXIX Всероссийскому Олимпийскому дню, среди детей Пожарского муниципального района</t>
  </si>
  <si>
    <t>19 июня</t>
  </si>
  <si>
    <t>стадион МОБУ СОШ № 1</t>
  </si>
  <si>
    <t xml:space="preserve"> (Соревнования по лёгкой атлетике для детей пришкольных лагерей, в рамках летнего отдыха детей)</t>
  </si>
  <si>
    <t>ИЮЛЬ</t>
  </si>
  <si>
    <t>28.</t>
  </si>
  <si>
    <t>12 июля</t>
  </si>
  <si>
    <t>Первенство Пожарского муниципального района по гребле</t>
  </si>
  <si>
    <t>Тренер по гребле Труш В.В.</t>
  </si>
  <si>
    <t>29.</t>
  </si>
  <si>
    <t>27 июля</t>
  </si>
  <si>
    <t>Первенство Пожарского района по пляжному волейболу, посвящённые дню молодёжи</t>
  </si>
  <si>
    <t>30.</t>
  </si>
  <si>
    <t>Спортивно-реабилитационное развлекательное мероприятие для детей с ограниченными возможностями, посвящённые дню семьи, любви и верности</t>
  </si>
  <si>
    <t>8 июля</t>
  </si>
  <si>
    <t>АВГУСТ</t>
  </si>
  <si>
    <t>10 августа</t>
  </si>
  <si>
    <t>Награждение лучших спортсменов</t>
  </si>
  <si>
    <t>7 августа</t>
  </si>
  <si>
    <t xml:space="preserve">Спортивный фестиваль среди инвалидов </t>
  </si>
  <si>
    <t>СЕНТЯБРЬ</t>
  </si>
  <si>
    <t>Соревнования по спортивным эстафетам,Среди команд ДЮСШ , отделения волейбол посвящйнные Дню солидарности в борьбе с терроризмом</t>
  </si>
  <si>
    <t xml:space="preserve">Спортзал МБУ "ДК Пожарского МР" </t>
  </si>
  <si>
    <t>Ветеранский турнир по футболу памяти Игоря Кузьмина, инструктора по спорту ЛуТЭК</t>
  </si>
  <si>
    <t>28 сентября</t>
  </si>
  <si>
    <t xml:space="preserve">Спартакиада муниципальных служащих по волейболу, стрельбе из п/ винтовки,тестам ГТО и спортивным эстафетам , посвященные Дню Пожарского района </t>
  </si>
  <si>
    <t>полиграфия</t>
  </si>
  <si>
    <t>Легкоатлетический кросс "Золотая осень", посвящённая Дню района</t>
  </si>
  <si>
    <t>ОКТЯБРЬ</t>
  </si>
  <si>
    <t>Районные соревнование по стрельбе среди школьных команд</t>
  </si>
  <si>
    <t>Районные соревнования школьников "День футбола"</t>
  </si>
  <si>
    <t>НОЯБРЬ</t>
  </si>
  <si>
    <t xml:space="preserve">Первенство Пожарского муниципального района по баскетболу среди юношей </t>
  </si>
  <si>
    <t xml:space="preserve">Закрытие сезона по футболу  </t>
  </si>
  <si>
    <t>с 20 мая по 10 октября</t>
  </si>
  <si>
    <t>Открытое первенство Пожарского муниципального района по самбо</t>
  </si>
  <si>
    <t>МБУ "ДЮСШ Пожарского МР" , Рыжук В.Д.</t>
  </si>
  <si>
    <t>2-3 ноября</t>
  </si>
  <si>
    <t>ДЕКАБРЬ</t>
  </si>
  <si>
    <t>декабрь</t>
  </si>
  <si>
    <t xml:space="preserve">Открытое Первенство Пожарского муниципального района  по волейболу среди юношей и девушек 2005 и младше года рождения </t>
  </si>
  <si>
    <t>3 декабря</t>
  </si>
  <si>
    <t>Организация спортивных эстафет в рамках декады инвалидов</t>
  </si>
  <si>
    <t xml:space="preserve">Соревнования краевого, межрегионального, всероссийского и международного уровня    </t>
  </si>
  <si>
    <t>Название мероприятия</t>
  </si>
  <si>
    <t xml:space="preserve">Кол-во чел. </t>
  </si>
  <si>
    <t>Дата по назначению</t>
  </si>
  <si>
    <t>г. Владивосток</t>
  </si>
  <si>
    <t>проезд</t>
  </si>
  <si>
    <t>проживание</t>
  </si>
  <si>
    <t xml:space="preserve">суточные </t>
  </si>
  <si>
    <t>Краевые финальные соревнования пол баскетболу среди школьных команд "КЭС-БАСКЕТ"</t>
  </si>
  <si>
    <t>г. Арсеньев</t>
  </si>
  <si>
    <t>Краевой турнир " Золотая шайба"2004 -2005 г.</t>
  </si>
  <si>
    <t>г. Уссурийск</t>
  </si>
  <si>
    <t xml:space="preserve">Зимняя Спартакиада трудовых коллективов Приморского края </t>
  </si>
  <si>
    <t>Краевые финальные соревнования школьников "Шиповка юных"</t>
  </si>
  <si>
    <t>Международные соревнования  по киокусинкай каратэ-до</t>
  </si>
  <si>
    <t>г. Хабаровск</t>
  </si>
  <si>
    <t>Чемпионат Приморского края  по футболу</t>
  </si>
  <si>
    <t>Стартовый взнос</t>
  </si>
  <si>
    <t>Краевые финальные соревнования школьников "Президентские спортивные игры"</t>
  </si>
  <si>
    <t>Первенство Приморского края по гребле на байдарках и каноэ</t>
  </si>
  <si>
    <t xml:space="preserve">5-я Летняя Спартакиада среди муниципальных образований Приморского края </t>
  </si>
  <si>
    <t>Краевые финальные соревнования школьников по футболу "Кожаный мяч"</t>
  </si>
  <si>
    <t xml:space="preserve">5-я Летняя Спартакиада среди пенсионеров Приморского края </t>
  </si>
  <si>
    <t>Краевые соревнования по тяжёлой атлетике</t>
  </si>
  <si>
    <t xml:space="preserve"> </t>
  </si>
  <si>
    <t xml:space="preserve">Главный специалист отдела физической культуры и спорта  администрации Пожарского муниципального района    </t>
  </si>
  <si>
    <t>___________________________________________________</t>
  </si>
  <si>
    <t>"Президентские игры" (стрит-бол) 2001-2004 гг.р</t>
  </si>
  <si>
    <t>"Зарница 2019"</t>
  </si>
  <si>
    <t>"Президентские состязания" - силовое многоборье 6-х,7-х,8-х,10-х классов</t>
  </si>
  <si>
    <t>"Президентские игры" (шашки)</t>
  </si>
  <si>
    <t>"Президентские игры" - лёгкая атлетика (10+10)</t>
  </si>
  <si>
    <t>"Президентские состязания"лёгкая атлетика</t>
  </si>
  <si>
    <t>"Спартакиада школьников"</t>
  </si>
  <si>
    <t>"Президентские игры" (настольный теннис)</t>
  </si>
  <si>
    <t>Краевые соревнования юных хоккеистов "Золотая шайба"</t>
  </si>
  <si>
    <t>17-20.01.2019</t>
  </si>
  <si>
    <t>с. Чугуевка</t>
  </si>
  <si>
    <t>Средства АПМР</t>
  </si>
  <si>
    <t>план</t>
  </si>
  <si>
    <t>факт</t>
  </si>
  <si>
    <t>Спортивное мероприятие</t>
  </si>
  <si>
    <t>№ п/</t>
  </si>
  <si>
    <t>РАЙОННЫЕ МЕРОПРИЯТИЯ</t>
  </si>
  <si>
    <t>КРАЕВЫЕ СОРЕВНОВАНИЯ</t>
  </si>
  <si>
    <t>факт (руб.)</t>
  </si>
  <si>
    <t>план (руб.)</t>
  </si>
  <si>
    <t>остаток</t>
  </si>
  <si>
    <t>Наименование мероприятия</t>
  </si>
  <si>
    <t>Сроки</t>
  </si>
  <si>
    <t>Арсеньев,</t>
  </si>
  <si>
    <t>Татаринцева И.И.</t>
  </si>
  <si>
    <t>Краевые финальные соревнования школьников «Шиповка юных»</t>
  </si>
  <si>
    <t>Открытое Первенство и Чемпионат  Пожарского муниципального района по тяжелой атлетике</t>
  </si>
  <si>
    <t>Матвеев М.А.</t>
  </si>
  <si>
    <t>Спартакиада ПМР, посвящённая дню Победы</t>
  </si>
  <si>
    <t>Труш В.В.</t>
  </si>
  <si>
    <t>Чемпионат федерального округа по тяжёлой атлетике</t>
  </si>
  <si>
    <t>Первенство района по Пожарно-прикладному спорту</t>
  </si>
  <si>
    <t>Краевые финальные спортивные соревнования школьников «Президентские состязания»</t>
  </si>
  <si>
    <t>Краевые финальные спортивные соревнования школьников «Президентские спортивные игры»</t>
  </si>
  <si>
    <t>Уссурийск</t>
  </si>
  <si>
    <t>Открытие летнего сезона по футболу</t>
  </si>
  <si>
    <t>Открытое Первенство ПМР по футболу</t>
  </si>
  <si>
    <t>Соревнования по шахматам посвящённые всемирному дню шахмат</t>
  </si>
  <si>
    <t>Спартакиада, посвящённая  Дню физкультурника</t>
  </si>
  <si>
    <t xml:space="preserve"> Легкоатлетический кросс «Золотая осень» в День района</t>
  </si>
  <si>
    <t>Гончар Т.В.</t>
  </si>
  <si>
    <t>Первенство и Чемпионат Приморского края по Киокусинкай-каратэ-до</t>
  </si>
  <si>
    <t>Переходящий кубок по шахматам. Соевнования, посвящённые годовщине образования клуба</t>
  </si>
  <si>
    <t>Цена за еденицу (руб.)</t>
  </si>
  <si>
    <t>Количество (дни)</t>
  </si>
  <si>
    <t xml:space="preserve">Количество </t>
  </si>
  <si>
    <t>Награждение</t>
  </si>
  <si>
    <t>Кубок</t>
  </si>
  <si>
    <t>Всего:</t>
  </si>
  <si>
    <t xml:space="preserve">Стадион МОБУ СОШ № 1  </t>
  </si>
  <si>
    <t>Районные соревнования</t>
  </si>
  <si>
    <t xml:space="preserve">Медаль  </t>
  </si>
  <si>
    <t>пгт Лучегорск , МОБУ СОШ № 1</t>
  </si>
  <si>
    <t xml:space="preserve">Шахматный Клуб пгт Лучегорск </t>
  </si>
  <si>
    <t xml:space="preserve">МБУ ДК Пожарского МР </t>
  </si>
  <si>
    <t>Тиллаев Т.Т.</t>
  </si>
  <si>
    <t>Спартакиада, посвящённая дню образования Пожарского МР</t>
  </si>
  <si>
    <t>Проезд</t>
  </si>
  <si>
    <t>Суточные</t>
  </si>
  <si>
    <t>Кол-во (чел.)</t>
  </si>
  <si>
    <t>Кол-во (дни)</t>
  </si>
  <si>
    <t>Изготовление афиш</t>
  </si>
  <si>
    <t>памятный приз</t>
  </si>
  <si>
    <t>Открытое Первенство Пожарского МР по волейболу среди мужских команд,, посвящённое Дню защитника отечества</t>
  </si>
  <si>
    <t>Летний фестиваль сдачи норм ГТО VI-X ступени</t>
  </si>
  <si>
    <t>Соревнованние по стрельбе из пневматической винтовки, посвящённые Дню Победы</t>
  </si>
  <si>
    <t>1мая</t>
  </si>
  <si>
    <t>Соревнования по пляжному волейболу среди детских команд, посвящённые Дню защиты детей</t>
  </si>
  <si>
    <t>Управление образования</t>
  </si>
  <si>
    <t>Открытые турниры по волейболу, баскетболу, стрельбе из пневматической винтовки, шахматам посвященные Дню физкультурника.</t>
  </si>
  <si>
    <t>Легкоатлетическое четырёхборье "Шиповка юных"( 2005-2006 г.р.)</t>
  </si>
  <si>
    <t>Спартакиада, посвящённая Дню района</t>
  </si>
  <si>
    <t>Стадион МОБУ СОШ № 1</t>
  </si>
  <si>
    <t xml:space="preserve">Первенство Пожарского муниципального района по баскетболу среди девушек  </t>
  </si>
  <si>
    <t>Открытое первенство Пожарского муниципального района по волейболу среди смешанных команд, посвящённое празднованию Дня народного единства</t>
  </si>
  <si>
    <t>Личное первенство Пожарского муниципального района по настольному теннису, посвящённое празднованию Дня народного единства</t>
  </si>
  <si>
    <t xml:space="preserve">Награждение по итогам смотра- конкурса </t>
  </si>
  <si>
    <t>Первенство Приморского края по волейболу среди девушек старшего возраста</t>
  </si>
  <si>
    <t>транспортные услуги</t>
  </si>
  <si>
    <t>1/10.</t>
  </si>
  <si>
    <t>2/11.</t>
  </si>
  <si>
    <t>3/12.</t>
  </si>
  <si>
    <t>4/13.</t>
  </si>
  <si>
    <t>5/14.</t>
  </si>
  <si>
    <t>6/15.</t>
  </si>
  <si>
    <t>7/16.</t>
  </si>
  <si>
    <t>8/17.</t>
  </si>
  <si>
    <t>1/18.</t>
  </si>
  <si>
    <t>2/19.</t>
  </si>
  <si>
    <t>3/20.</t>
  </si>
  <si>
    <t>4/21.</t>
  </si>
  <si>
    <t>5/22.</t>
  </si>
  <si>
    <t>1/23.</t>
  </si>
  <si>
    <t>2/24.</t>
  </si>
  <si>
    <t>3/25.</t>
  </si>
  <si>
    <t>4/26.</t>
  </si>
  <si>
    <t>5/27.</t>
  </si>
  <si>
    <t>6/28.</t>
  </si>
  <si>
    <t>7/29.</t>
  </si>
  <si>
    <t>1/30.</t>
  </si>
  <si>
    <t>2/31.</t>
  </si>
  <si>
    <t>3/32.</t>
  </si>
  <si>
    <t>4/33.</t>
  </si>
  <si>
    <t>5/34.</t>
  </si>
  <si>
    <t>6/35.</t>
  </si>
  <si>
    <t>1/36.</t>
  </si>
  <si>
    <t>2/37.</t>
  </si>
  <si>
    <t>3/38.</t>
  </si>
  <si>
    <t>1/39.</t>
  </si>
  <si>
    <t>2/40.</t>
  </si>
  <si>
    <t>3/41.</t>
  </si>
  <si>
    <t>1/42.</t>
  </si>
  <si>
    <t>2/43.</t>
  </si>
  <si>
    <t>3/44.</t>
  </si>
  <si>
    <t xml:space="preserve">1/45. </t>
  </si>
  <si>
    <t>2/46.</t>
  </si>
  <si>
    <t xml:space="preserve">3/47. </t>
  </si>
  <si>
    <t xml:space="preserve">4/48. </t>
  </si>
  <si>
    <t xml:space="preserve">5/49. </t>
  </si>
  <si>
    <t>6/50.</t>
  </si>
  <si>
    <t>7/51.</t>
  </si>
  <si>
    <t>8/52.</t>
  </si>
  <si>
    <t>9/53.</t>
  </si>
  <si>
    <t>10/54.</t>
  </si>
  <si>
    <t>1/55.</t>
  </si>
  <si>
    <t>2/56.</t>
  </si>
  <si>
    <t>3/57.</t>
  </si>
  <si>
    <t>4/58.</t>
  </si>
  <si>
    <t>5/59.</t>
  </si>
  <si>
    <t>6/60.</t>
  </si>
  <si>
    <t>7/61.</t>
  </si>
  <si>
    <t>8/62.</t>
  </si>
  <si>
    <t xml:space="preserve"> 9/63.</t>
  </si>
  <si>
    <t xml:space="preserve">         </t>
  </si>
  <si>
    <t xml:space="preserve">8. </t>
  </si>
  <si>
    <t>г. Партизанск</t>
  </si>
  <si>
    <t>Соревнования по шахматам, посвящённые Всемирному дню шахмат</t>
  </si>
  <si>
    <t>ИТОГО на 2020год</t>
  </si>
  <si>
    <t>Личные соревнования по стрельбе из пневматической винтовки, посвящённые  51-годовщине событий на о. Даманском</t>
  </si>
  <si>
    <t xml:space="preserve">Открытое Первенство Пожарского муниципального района  по тяжёлой атлетике, посвящённое  памяти П. Акулова, героя Дамаских событий       </t>
  </si>
  <si>
    <t>Всероссийская акция "10 тыс. шагов к жизни", приуроченная к семирному Дню здоровья</t>
  </si>
  <si>
    <t>6 апреля</t>
  </si>
  <si>
    <t xml:space="preserve">Открытое Первенство Пожарского муниципального района  по волейболу среди детских смешанных команд, посвящённые международному Дню спорта  </t>
  </si>
  <si>
    <t>Приобретение спортивного инвентаря</t>
  </si>
  <si>
    <t>Наименование</t>
  </si>
  <si>
    <t>Бочча</t>
  </si>
  <si>
    <t>Мяч баскетбольный</t>
  </si>
  <si>
    <t>УТВЕРЖДЕНА</t>
  </si>
  <si>
    <t>постановлением администрации Пожарского муниципального района Приморского края</t>
  </si>
  <si>
    <t>1 квартал</t>
  </si>
  <si>
    <t xml:space="preserve">г. Владивосток </t>
  </si>
  <si>
    <t>медаль</t>
  </si>
  <si>
    <t xml:space="preserve">Первенство Пожарского МР по настольному теннису </t>
  </si>
  <si>
    <t>11 апреля</t>
  </si>
  <si>
    <t>Районный летний фестиваль ГТО</t>
  </si>
  <si>
    <t>Спартакиада "Малый Олимп" среди лагерей с дневным прибыванием</t>
  </si>
  <si>
    <t>1 октября</t>
  </si>
  <si>
    <t>9 декабря</t>
  </si>
  <si>
    <t>26 декабря</t>
  </si>
  <si>
    <t>15 августа</t>
  </si>
  <si>
    <t>18 июня</t>
  </si>
  <si>
    <t>1-30 июня</t>
  </si>
  <si>
    <t>1-30 мая</t>
  </si>
  <si>
    <t>27 мая</t>
  </si>
  <si>
    <t>2 мая</t>
  </si>
  <si>
    <t>Спортивный зал МОБУ СОШ №  4</t>
  </si>
  <si>
    <t xml:space="preserve">Спортзал МБУ ДК Пожарского МР </t>
  </si>
  <si>
    <t>Спортивный зал МОБУ СОШ №  1</t>
  </si>
  <si>
    <t>Спортивный зал МОБУ СОШ №  2</t>
  </si>
  <si>
    <t>19 июля</t>
  </si>
  <si>
    <t xml:space="preserve"> 13 сентября</t>
  </si>
  <si>
    <t>1-30 сентября</t>
  </si>
  <si>
    <t>Спортзал МОБУ СОШ № 2</t>
  </si>
  <si>
    <t xml:space="preserve"> МБУ ДК Пожарского МР </t>
  </si>
  <si>
    <t>По назначению</t>
  </si>
  <si>
    <t>от "____" __________ 2020 года № ________</t>
  </si>
  <si>
    <t xml:space="preserve">    постановлением администрации Пожарского муниципального района Приморского края                                            </t>
  </si>
  <si>
    <t xml:space="preserve">Районный зимний фестиваль ГТО </t>
  </si>
  <si>
    <t>13 января</t>
  </si>
  <si>
    <t>пгт Лучегорск , лыжная трасса</t>
  </si>
  <si>
    <t>всего:</t>
  </si>
  <si>
    <t>Открытое Первенство Пожарского муниципального района по лыжам в рамках ВФСК ГТО</t>
  </si>
  <si>
    <t>27-30 января</t>
  </si>
  <si>
    <t>пгт Лучегорск, лыжная трасса</t>
  </si>
  <si>
    <t>24-й открытый Чемпионат Пожарского МР по киокусинкай каратэ-до</t>
  </si>
  <si>
    <t>29-28 февраля</t>
  </si>
  <si>
    <t xml:space="preserve">пгт Лучегорск. МБУ ДК Пожарского МР </t>
  </si>
  <si>
    <t>Чемпионат Пожарского района по лыжным гонкам в рамках ВФСК ГТО 1-10 ступень</t>
  </si>
  <si>
    <t>15 февраля</t>
  </si>
  <si>
    <t>Соревнования по мини-футболу, посвящённые памяти героев Даманских событий</t>
  </si>
  <si>
    <t>1-2 марта</t>
  </si>
  <si>
    <t>Открытое первенство Пожарского МР по шахматам</t>
  </si>
  <si>
    <t>17 марта</t>
  </si>
  <si>
    <t>Открытое Первенство Пожарского муниципального района по самбо среди юношей и девушек</t>
  </si>
  <si>
    <t>Открытое первенство Пожарского района по волейболу среди смешанных команд</t>
  </si>
  <si>
    <t>6 марта</t>
  </si>
  <si>
    <t>Открытое Первенство ПМР по футболу, посвящённое дню спорта</t>
  </si>
  <si>
    <t>17 апреля</t>
  </si>
  <si>
    <r>
      <t>Районные детские соревнов</t>
    </r>
    <r>
      <rPr>
        <sz val="12"/>
        <rFont val="Times New Roman"/>
        <family val="1"/>
        <charset val="204"/>
      </rPr>
      <t>ания «Безопасное колесо» по велогонкам</t>
    </r>
  </si>
  <si>
    <t>5 мая</t>
  </si>
  <si>
    <t>пгт Лучегорск. Детский парк, 3 мкр.</t>
  </si>
  <si>
    <t>8-9 мая</t>
  </si>
  <si>
    <t>Районные соревнования по баскетболу "Оранжевый мяч" среди школьников</t>
  </si>
  <si>
    <t>12 мая</t>
  </si>
  <si>
    <t>пгт Лучегорск. Пожарная часть</t>
  </si>
  <si>
    <t>соревнования по пляжному волейболу</t>
  </si>
  <si>
    <t>1-3 июня</t>
  </si>
  <si>
    <t>парк героям Даманских событий спорт площадка</t>
  </si>
  <si>
    <t>Районные соревнования по лёгкой атлетике среди пришкольных лагерей, посвящённые дню борьбы с наркоманией</t>
  </si>
  <si>
    <t>15 июня</t>
  </si>
  <si>
    <t xml:space="preserve">пгт Лучегорск. Стадион МОБУ СОШ № 1  </t>
  </si>
  <si>
    <t>Чемпионат района по футболу</t>
  </si>
  <si>
    <t>весь июль по расписанию</t>
  </si>
  <si>
    <t>2 сентября</t>
  </si>
  <si>
    <t>Осенний Фестиваль ГТО</t>
  </si>
  <si>
    <t>Площадка для сдачи ГТО</t>
  </si>
  <si>
    <t>Соревнования по шахматам, посвящённые Дню пожилого человека</t>
  </si>
  <si>
    <t xml:space="preserve">Спортивные эстафеты среди учителей Пожарского МР   </t>
  </si>
  <si>
    <t>3 октября</t>
  </si>
  <si>
    <t>Первенство  Пожарского МР по баскетболу среди девушек</t>
  </si>
  <si>
    <t>21 октября</t>
  </si>
  <si>
    <t>Открытое Первенство Пожарского муниципального района по самбо среди юношей и девушек в честь 40-летия «Самбо-81»</t>
  </si>
  <si>
    <t>11-12 ноября</t>
  </si>
  <si>
    <t>Первенство  Пожарского МР по баскетболу среди юношей</t>
  </si>
  <si>
    <t>18 ноября</t>
  </si>
  <si>
    <t>пгт Лучегорск. Спортзал МОБУ СОШ № 2</t>
  </si>
  <si>
    <t>Районная «Спортивная эстафета» среди спортивных организаций Пожарского МР, в рамках межведомственной акции «Жизнь без наркотиков»</t>
  </si>
  <si>
    <t>14 ноября</t>
  </si>
  <si>
    <t xml:space="preserve">«Президентские игры»: н\теннис (2003 г.р. и моложе.)2+2 </t>
  </si>
  <si>
    <t>Открытое Первенство Пожарского района по волейболу среди юношей и девушек 2007 и младше годов рождения</t>
  </si>
  <si>
    <t>17 декабря</t>
  </si>
  <si>
    <t>Первенство Приморского края по самбо, сумо среди девушек и юношей</t>
  </si>
  <si>
    <t xml:space="preserve">Первенство Приморского края по волейболу  среди девушек и юношей </t>
  </si>
  <si>
    <t>Зимняя Спартакиада трудовых коллективов Приморского края</t>
  </si>
  <si>
    <t>февраль, март</t>
  </si>
  <si>
    <t>Арсеньев</t>
  </si>
  <si>
    <t>Краевые финальные соревнования среди школьных команд «КЭС – БАСКЕТ»</t>
  </si>
  <si>
    <t>февраль</t>
  </si>
  <si>
    <t>Участие в зимнем краевом фестивале ГТО</t>
  </si>
  <si>
    <t xml:space="preserve">30 января -3 февраля-  </t>
  </si>
  <si>
    <t xml:space="preserve">г. Владивосток  </t>
  </si>
  <si>
    <t xml:space="preserve">Международный ледовый полумарафон </t>
  </si>
  <si>
    <t>22-23 февраля</t>
  </si>
  <si>
    <t>Дальневосточный турнир памяти МС России Юлии Олейник. (девушки)</t>
  </si>
  <si>
    <t>март</t>
  </si>
  <si>
    <t>Турнир памяти О.Бовкун по самбо среди девушек</t>
  </si>
  <si>
    <t>апрель</t>
  </si>
  <si>
    <t>Владивосток</t>
  </si>
  <si>
    <t>ДВФО по волейболу среди команд юношей и девушек</t>
  </si>
  <si>
    <t>Первенство Приморского края по волейболу среди юношей и девушек старшего возраста</t>
  </si>
  <si>
    <t>Первенство Приморского края по самбо среди девушек и юношей международный турнир Победа</t>
  </si>
  <si>
    <t>Краевые соревнования по футболу «Кожаный мяч»</t>
  </si>
  <si>
    <t>Участие в  летнем краевом фестивале ГТО</t>
  </si>
  <si>
    <t>Летняя Спартакиада среди муниципальных образований Приморского края</t>
  </si>
  <si>
    <t>Первенство ДВФО по гребле на байдарках и каноэ</t>
  </si>
  <si>
    <t>п. Лазовый</t>
  </si>
  <si>
    <t>Первенство ДВФО по самбо среди девушек и юношей международный турнир Победа</t>
  </si>
  <si>
    <t>ДВ турнир памяти Канашкина по самбо среди юношей</t>
  </si>
  <si>
    <t>Хабаровск</t>
  </si>
  <si>
    <t>Краевая Спартакиада пенсионеров Приморского края</t>
  </si>
  <si>
    <t>ГСМ</t>
  </si>
  <si>
    <t xml:space="preserve">Летняя Спартакиада трудовых коллективов Приморского края </t>
  </si>
  <si>
    <t>Открытое Первенство г. Хабаровска по тяжёлой атлетике</t>
  </si>
  <si>
    <t xml:space="preserve">День САМБО и Первенство ПК юноши и девушки </t>
  </si>
  <si>
    <t>Краевой турнир памяти В.Ф.Князева., по самбо среди юношей и девушек</t>
  </si>
  <si>
    <t>Первенство Приморского края по волейболу среди юношей и девушек</t>
  </si>
  <si>
    <t>Краевые финальные соревнования школьников "Первая высота"</t>
  </si>
  <si>
    <t>Участие в Первенстве и Чемпионате ДВФО по самбо</t>
  </si>
  <si>
    <t>на 2021 год</t>
  </si>
  <si>
    <t>ИТОГО: на 2021 год</t>
  </si>
  <si>
    <r>
      <t xml:space="preserve"> от «</t>
    </r>
    <r>
      <rPr>
        <u/>
        <sz val="14"/>
        <color theme="1"/>
        <rFont val="Times New Roman"/>
        <family val="1"/>
        <charset val="204"/>
      </rPr>
      <t>____</t>
    </r>
    <r>
      <rPr>
        <sz val="14"/>
        <color theme="1"/>
        <rFont val="Times New Roman"/>
        <family val="1"/>
        <charset val="204"/>
      </rPr>
      <t xml:space="preserve"> » _____ 2020 года № _______</t>
    </r>
  </si>
  <si>
    <t>НА ПРОВЕДЕНИЕ РАЙОННЫХ И КРАЕВЫХ СПОРТИВНЫХ МЕРОПРИЯТИЙ ДЛЯ ЖИТЕЛЕЙ ПОЖАРСКОГО РАЙОНА</t>
  </si>
  <si>
    <t>Соревнования по волейболу среди смешанных команд, посвящённые Новогодним праздникам</t>
  </si>
  <si>
    <t>дипломы</t>
  </si>
  <si>
    <t>Соревнования по мини-футболу, посвящённые Новогодним праздникам</t>
  </si>
  <si>
    <t xml:space="preserve">Старинные зимние игры для детей </t>
  </si>
  <si>
    <t>Территория СДК, с. Федосьевка</t>
  </si>
  <si>
    <t>Шандаринская С.В.</t>
  </si>
  <si>
    <t>«Рождественские встречи» по хоккею с шайбой среди юношеских команд  «Самур» (пгт Лучегорск) и «Северная звезда» (с. Новопокровка)</t>
  </si>
  <si>
    <t>Лыжня 2021</t>
  </si>
  <si>
    <t>с. Верхний Перевал, Стадион</t>
  </si>
  <si>
    <t>Филатова А.М.</t>
  </si>
  <si>
    <t>Блиц турнир по шахматам</t>
  </si>
  <si>
    <t>с. Федосьевка, СДК</t>
  </si>
  <si>
    <t>по назначению</t>
  </si>
  <si>
    <t>Награда</t>
  </si>
  <si>
    <t>Участие команды Пожарского  муниципального района в краевых финальных соревнованиях юных хоккеистов «Золотая шайба»</t>
  </si>
  <si>
    <t>31.</t>
  </si>
  <si>
    <t>32.</t>
  </si>
  <si>
    <t>33.</t>
  </si>
  <si>
    <t>34.</t>
  </si>
  <si>
    <t>35.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</si>
</sst>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i/>
      <sz val="16"/>
      <color rgb="FFFF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u/>
      <sz val="14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color rgb="FF7030A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3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0" fillId="0" borderId="6" xfId="0" applyBorder="1"/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0" fillId="0" borderId="0" xfId="0" applyAlignment="1">
      <alignment horizontal="center" wrapText="1"/>
    </xf>
    <xf numFmtId="0" fontId="0" fillId="0" borderId="6" xfId="0" applyBorder="1" applyAlignment="1">
      <alignment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0" xfId="0" applyFont="1" applyAlignment="1">
      <alignment vertical="center" wrapText="1"/>
    </xf>
    <xf numFmtId="0" fontId="1" fillId="0" borderId="16" xfId="0" applyFont="1" applyBorder="1"/>
    <xf numFmtId="0" fontId="3" fillId="0" borderId="7" xfId="0" applyFont="1" applyBorder="1" applyAlignment="1">
      <alignment horizontal="center" vertical="center"/>
    </xf>
    <xf numFmtId="0" fontId="1" fillId="0" borderId="4" xfId="0" applyFont="1" applyBorder="1"/>
    <xf numFmtId="0" fontId="3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1" fillId="0" borderId="14" xfId="0" applyFont="1" applyBorder="1"/>
    <xf numFmtId="0" fontId="3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/>
    </xf>
    <xf numFmtId="14" fontId="2" fillId="0" borderId="3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0" borderId="17" xfId="0" applyFont="1" applyBorder="1" applyAlignment="1">
      <alignment horizontal="left" vertical="center" wrapText="1"/>
    </xf>
    <xf numFmtId="14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13" fillId="0" borderId="8" xfId="0" applyFont="1" applyBorder="1" applyAlignment="1"/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/>
    <xf numFmtId="0" fontId="2" fillId="0" borderId="10" xfId="0" applyFont="1" applyBorder="1" applyAlignment="1">
      <alignment vertical="center" wrapText="1"/>
    </xf>
    <xf numFmtId="0" fontId="12" fillId="0" borderId="3" xfId="0" applyFont="1" applyBorder="1" applyAlignment="1"/>
    <xf numFmtId="0" fontId="2" fillId="0" borderId="17" xfId="0" applyFont="1" applyBorder="1" applyAlignment="1">
      <alignment vertical="center" wrapText="1"/>
    </xf>
    <xf numFmtId="0" fontId="12" fillId="0" borderId="8" xfId="0" applyFont="1" applyBorder="1" applyAlignment="1"/>
    <xf numFmtId="0" fontId="12" fillId="0" borderId="10" xfId="0" applyFont="1" applyBorder="1" applyAlignment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4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2" fillId="0" borderId="3" xfId="0" applyFont="1" applyBorder="1"/>
    <xf numFmtId="0" fontId="12" fillId="0" borderId="8" xfId="0" applyFont="1" applyBorder="1"/>
    <xf numFmtId="0" fontId="12" fillId="0" borderId="10" xfId="0" applyFont="1" applyBorder="1"/>
    <xf numFmtId="0" fontId="2" fillId="0" borderId="6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12" fillId="0" borderId="6" xfId="0" applyFont="1" applyBorder="1"/>
    <xf numFmtId="0" fontId="2" fillId="0" borderId="1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12" fillId="0" borderId="0" xfId="0" applyFont="1" applyBorder="1"/>
    <xf numFmtId="0" fontId="12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12" xfId="0" applyFont="1" applyBorder="1"/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0" fontId="15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/>
    </xf>
    <xf numFmtId="0" fontId="15" fillId="0" borderId="3" xfId="0" applyFont="1" applyBorder="1" applyAlignment="1">
      <alignment horizontal="center" vertical="center"/>
    </xf>
    <xf numFmtId="0" fontId="10" fillId="0" borderId="0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/>
    </xf>
    <xf numFmtId="0" fontId="12" fillId="0" borderId="11" xfId="0" applyFont="1" applyBorder="1"/>
    <xf numFmtId="0" fontId="2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0" xfId="0" applyBorder="1" applyAlignment="1"/>
    <xf numFmtId="14" fontId="0" fillId="0" borderId="6" xfId="0" applyNumberForma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vertical="top" wrapText="1"/>
    </xf>
    <xf numFmtId="0" fontId="15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vertical="top" wrapText="1"/>
    </xf>
    <xf numFmtId="0" fontId="11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 vertical="top" wrapText="1"/>
    </xf>
    <xf numFmtId="0" fontId="18" fillId="0" borderId="11" xfId="0" applyFont="1" applyFill="1" applyBorder="1" applyAlignment="1">
      <alignment horizontal="center" vertical="top" wrapText="1"/>
    </xf>
    <xf numFmtId="0" fontId="16" fillId="0" borderId="6" xfId="0" applyFont="1" applyBorder="1" applyAlignment="1">
      <alignment vertical="top" wrapText="1"/>
    </xf>
    <xf numFmtId="0" fontId="1" fillId="0" borderId="6" xfId="0" applyFont="1" applyBorder="1"/>
    <xf numFmtId="0" fontId="18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8" fillId="0" borderId="6" xfId="0" applyFont="1" applyBorder="1" applyAlignment="1">
      <alignment horizontal="left" vertical="top" wrapText="1"/>
    </xf>
    <xf numFmtId="14" fontId="2" fillId="0" borderId="0" xfId="0" applyNumberFormat="1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1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wrapText="1"/>
    </xf>
    <xf numFmtId="0" fontId="3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12" fillId="0" borderId="1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right" vertical="center"/>
    </xf>
    <xf numFmtId="0" fontId="0" fillId="0" borderId="1" xfId="0" applyBorder="1"/>
    <xf numFmtId="0" fontId="0" fillId="0" borderId="8" xfId="0" applyBorder="1"/>
    <xf numFmtId="0" fontId="12" fillId="3" borderId="6" xfId="0" applyFont="1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/>
    </xf>
    <xf numFmtId="0" fontId="0" fillId="0" borderId="17" xfId="0" applyBorder="1"/>
    <xf numFmtId="0" fontId="0" fillId="0" borderId="10" xfId="0" applyBorder="1"/>
    <xf numFmtId="0" fontId="0" fillId="0" borderId="3" xfId="0" applyBorder="1"/>
    <xf numFmtId="0" fontId="13" fillId="0" borderId="6" xfId="0" applyFont="1" applyBorder="1"/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4" xfId="0" applyFont="1" applyBorder="1"/>
    <xf numFmtId="0" fontId="10" fillId="0" borderId="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4" fontId="2" fillId="0" borderId="17" xfId="0" applyNumberFormat="1" applyFont="1" applyBorder="1" applyAlignment="1">
      <alignment horizontal="center" vertical="center"/>
    </xf>
    <xf numFmtId="16" fontId="12" fillId="0" borderId="8" xfId="0" applyNumberFormat="1" applyFont="1" applyBorder="1" applyAlignment="1"/>
    <xf numFmtId="17" fontId="12" fillId="0" borderId="8" xfId="0" applyNumberFormat="1" applyFont="1" applyBorder="1" applyAlignment="1"/>
    <xf numFmtId="0" fontId="0" fillId="0" borderId="0" xfId="0" applyAlignment="1">
      <alignment horizontal="center"/>
    </xf>
    <xf numFmtId="0" fontId="12" fillId="3" borderId="3" xfId="0" applyFont="1" applyFill="1" applyBorder="1" applyAlignment="1"/>
    <xf numFmtId="0" fontId="12" fillId="3" borderId="8" xfId="0" applyFont="1" applyFill="1" applyBorder="1" applyAlignment="1"/>
    <xf numFmtId="0" fontId="12" fillId="3" borderId="10" xfId="0" applyFont="1" applyFill="1" applyBorder="1" applyAlignment="1"/>
    <xf numFmtId="0" fontId="12" fillId="3" borderId="3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16" fillId="0" borderId="10" xfId="0" applyFont="1" applyBorder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12" fillId="0" borderId="10" xfId="0" applyFont="1" applyBorder="1" applyAlignment="1">
      <alignment horizontal="left" wrapText="1"/>
    </xf>
    <xf numFmtId="0" fontId="2" fillId="0" borderId="9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0" fontId="13" fillId="0" borderId="10" xfId="0" applyFont="1" applyFill="1" applyBorder="1" applyAlignment="1">
      <alignment vertical="center"/>
    </xf>
    <xf numFmtId="0" fontId="15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4" fontId="2" fillId="0" borderId="17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6" xfId="0" applyFont="1" applyBorder="1"/>
    <xf numFmtId="0" fontId="4" fillId="0" borderId="3" xfId="0" applyFont="1" applyBorder="1"/>
    <xf numFmtId="0" fontId="4" fillId="0" borderId="10" xfId="0" applyFont="1" applyBorder="1"/>
    <xf numFmtId="0" fontId="23" fillId="0" borderId="0" xfId="0" applyFont="1"/>
    <xf numFmtId="0" fontId="2" fillId="0" borderId="0" xfId="0" applyFont="1" applyAlignment="1">
      <alignment horizontal="left" indent="15"/>
    </xf>
    <xf numFmtId="0" fontId="4" fillId="0" borderId="0" xfId="0" applyFont="1" applyAlignment="1">
      <alignment horizontal="center" vertical="top" wrapText="1"/>
    </xf>
    <xf numFmtId="0" fontId="25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7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0" fillId="0" borderId="3" xfId="0" applyBorder="1" applyAlignment="1">
      <alignment horizontal="center" vertical="center"/>
    </xf>
    <xf numFmtId="0" fontId="12" fillId="0" borderId="6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top" wrapText="1"/>
    </xf>
    <xf numFmtId="14" fontId="12" fillId="0" borderId="3" xfId="0" applyNumberFormat="1" applyFont="1" applyBorder="1" applyAlignment="1">
      <alignment vertical="top" wrapText="1"/>
    </xf>
    <xf numFmtId="14" fontId="12" fillId="0" borderId="8" xfId="0" applyNumberFormat="1" applyFont="1" applyBorder="1" applyAlignment="1">
      <alignment vertical="top" wrapText="1"/>
    </xf>
    <xf numFmtId="0" fontId="26" fillId="0" borderId="6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6" fillId="0" borderId="6" xfId="0" applyFont="1" applyBorder="1"/>
    <xf numFmtId="0" fontId="7" fillId="0" borderId="1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/>
    <xf numFmtId="0" fontId="6" fillId="0" borderId="10" xfId="0" applyFont="1" applyBorder="1" applyAlignment="1">
      <alignment vertical="center"/>
    </xf>
    <xf numFmtId="0" fontId="6" fillId="0" borderId="10" xfId="0" applyFont="1" applyBorder="1" applyAlignment="1"/>
    <xf numFmtId="14" fontId="2" fillId="0" borderId="3" xfId="0" applyNumberFormat="1" applyFont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14" fontId="2" fillId="0" borderId="8" xfId="0" applyNumberFormat="1" applyFont="1" applyBorder="1" applyAlignment="1">
      <alignment vertical="top" wrapText="1"/>
    </xf>
    <xf numFmtId="0" fontId="6" fillId="0" borderId="8" xfId="0" applyFont="1" applyBorder="1" applyAlignment="1"/>
    <xf numFmtId="0" fontId="2" fillId="0" borderId="8" xfId="0" applyFont="1" applyFill="1" applyBorder="1" applyAlignment="1">
      <alignment vertical="center" wrapText="1"/>
    </xf>
    <xf numFmtId="0" fontId="2" fillId="0" borderId="6" xfId="0" applyFont="1" applyBorder="1" applyAlignment="1">
      <alignment vertical="top" wrapText="1"/>
    </xf>
    <xf numFmtId="0" fontId="3" fillId="3" borderId="6" xfId="0" applyFont="1" applyFill="1" applyBorder="1"/>
    <xf numFmtId="0" fontId="26" fillId="0" borderId="6" xfId="0" applyFont="1" applyBorder="1" applyAlignment="1"/>
    <xf numFmtId="0" fontId="3" fillId="0" borderId="6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3" fillId="3" borderId="6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16" fillId="2" borderId="6" xfId="0" applyFont="1" applyFill="1" applyBorder="1" applyAlignment="1">
      <alignment vertical="top" wrapText="1"/>
    </xf>
    <xf numFmtId="0" fontId="16" fillId="3" borderId="6" xfId="0" applyFont="1" applyFill="1" applyBorder="1" applyAlignment="1">
      <alignment vertical="top" wrapText="1"/>
    </xf>
    <xf numFmtId="0" fontId="2" fillId="3" borderId="6" xfId="0" applyFont="1" applyFill="1" applyBorder="1"/>
    <xf numFmtId="0" fontId="2" fillId="0" borderId="8" xfId="0" applyFont="1" applyBorder="1" applyAlignment="1">
      <alignment vertical="top" wrapText="1"/>
    </xf>
    <xf numFmtId="0" fontId="1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5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14" fontId="28" fillId="0" borderId="3" xfId="0" applyNumberFormat="1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/>
    </xf>
    <xf numFmtId="0" fontId="22" fillId="0" borderId="6" xfId="0" applyFont="1" applyBorder="1" applyAlignment="1">
      <alignment horizontal="center" vertical="center" wrapText="1"/>
    </xf>
    <xf numFmtId="0" fontId="27" fillId="3" borderId="6" xfId="0" applyFont="1" applyFill="1" applyBorder="1" applyAlignment="1">
      <alignment vertical="top" wrapText="1"/>
    </xf>
    <xf numFmtId="0" fontId="29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left"/>
    </xf>
    <xf numFmtId="0" fontId="0" fillId="0" borderId="6" xfId="0" applyBorder="1" applyAlignment="1">
      <alignment horizontal="center" vertical="top" wrapText="1"/>
    </xf>
    <xf numFmtId="0" fontId="12" fillId="0" borderId="6" xfId="0" applyFont="1" applyBorder="1" applyAlignment="1">
      <alignment horizontal="left"/>
    </xf>
    <xf numFmtId="0" fontId="0" fillId="0" borderId="10" xfId="0" applyBorder="1" applyAlignment="1">
      <alignment vertical="top" wrapText="1"/>
    </xf>
    <xf numFmtId="0" fontId="22" fillId="0" borderId="6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7" fillId="0" borderId="4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top" wrapText="1"/>
    </xf>
    <xf numFmtId="0" fontId="16" fillId="3" borderId="6" xfId="0" applyFont="1" applyFill="1" applyBorder="1"/>
    <xf numFmtId="0" fontId="3" fillId="3" borderId="6" xfId="0" applyFont="1" applyFill="1" applyBorder="1" applyAlignment="1">
      <alignment horizontal="center"/>
    </xf>
    <xf numFmtId="2" fontId="2" fillId="3" borderId="6" xfId="0" applyNumberFormat="1" applyFont="1" applyFill="1" applyBorder="1"/>
    <xf numFmtId="0" fontId="2" fillId="0" borderId="5" xfId="0" applyFont="1" applyBorder="1" applyAlignment="1">
      <alignment vertical="top" wrapText="1"/>
    </xf>
    <xf numFmtId="0" fontId="27" fillId="0" borderId="4" xfId="0" applyFont="1" applyBorder="1" applyAlignment="1">
      <alignment horizontal="left" vertical="top" wrapText="1"/>
    </xf>
    <xf numFmtId="0" fontId="27" fillId="0" borderId="6" xfId="0" applyFont="1" applyBorder="1" applyAlignment="1">
      <alignment vertical="top" wrapText="1"/>
    </xf>
    <xf numFmtId="0" fontId="22" fillId="3" borderId="6" xfId="0" applyFont="1" applyFill="1" applyBorder="1" applyAlignment="1">
      <alignment horizontal="center" vertical="top" wrapText="1"/>
    </xf>
    <xf numFmtId="0" fontId="27" fillId="0" borderId="6" xfId="0" applyFont="1" applyBorder="1" applyAlignment="1">
      <alignment horizontal="right" vertical="top" wrapText="1"/>
    </xf>
    <xf numFmtId="0" fontId="2" fillId="3" borderId="6" xfId="0" applyFont="1" applyFill="1" applyBorder="1" applyAlignment="1">
      <alignment horizontal="right"/>
    </xf>
    <xf numFmtId="0" fontId="27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2" fillId="3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32" fillId="0" borderId="0" xfId="0" applyFont="1" applyBorder="1"/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2" fillId="3" borderId="1" xfId="0" applyFont="1" applyFill="1" applyBorder="1" applyAlignment="1">
      <alignment horizontal="left"/>
    </xf>
    <xf numFmtId="0" fontId="12" fillId="3" borderId="6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left" vertical="top" wrapText="1"/>
    </xf>
    <xf numFmtId="0" fontId="11" fillId="3" borderId="6" xfId="0" applyFont="1" applyFill="1" applyBorder="1" applyAlignment="1">
      <alignment horizontal="center" vertical="top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top" wrapText="1"/>
    </xf>
    <xf numFmtId="0" fontId="13" fillId="3" borderId="6" xfId="0" applyFont="1" applyFill="1" applyBorder="1" applyAlignment="1">
      <alignment horizontal="center" vertical="top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vertical="top" wrapText="1"/>
    </xf>
    <xf numFmtId="0" fontId="12" fillId="3" borderId="3" xfId="0" applyFont="1" applyFill="1" applyBorder="1" applyAlignment="1">
      <alignment vertical="center" wrapText="1"/>
    </xf>
    <xf numFmtId="14" fontId="12" fillId="3" borderId="3" xfId="0" applyNumberFormat="1" applyFont="1" applyFill="1" applyBorder="1" applyAlignment="1">
      <alignment vertical="top" wrapText="1"/>
    </xf>
    <xf numFmtId="0" fontId="12" fillId="3" borderId="8" xfId="0" applyFont="1" applyFill="1" applyBorder="1" applyAlignment="1">
      <alignment vertical="center" wrapText="1"/>
    </xf>
    <xf numFmtId="14" fontId="12" fillId="3" borderId="8" xfId="0" applyNumberFormat="1" applyFont="1" applyFill="1" applyBorder="1" applyAlignment="1">
      <alignment vertical="top" wrapText="1"/>
    </xf>
    <xf numFmtId="0" fontId="21" fillId="3" borderId="6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14" fontId="2" fillId="3" borderId="3" xfId="0" applyNumberFormat="1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top" wrapText="1"/>
    </xf>
    <xf numFmtId="0" fontId="2" fillId="3" borderId="8" xfId="0" applyFont="1" applyFill="1" applyBorder="1" applyAlignment="1">
      <alignment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top" wrapText="1"/>
    </xf>
    <xf numFmtId="0" fontId="7" fillId="3" borderId="6" xfId="0" applyFont="1" applyFill="1" applyBorder="1" applyAlignment="1">
      <alignment vertical="top" wrapText="1"/>
    </xf>
    <xf numFmtId="0" fontId="2" fillId="3" borderId="6" xfId="0" applyFont="1" applyFill="1" applyBorder="1" applyAlignment="1">
      <alignment horizontal="left" vertical="top" wrapText="1"/>
    </xf>
    <xf numFmtId="0" fontId="22" fillId="3" borderId="6" xfId="0" applyFont="1" applyFill="1" applyBorder="1" applyAlignment="1">
      <alignment vertical="top" wrapText="1"/>
    </xf>
    <xf numFmtId="0" fontId="27" fillId="3" borderId="4" xfId="0" applyFont="1" applyFill="1" applyBorder="1" applyAlignment="1">
      <alignment horizontal="left" vertical="top" wrapText="1"/>
    </xf>
    <xf numFmtId="0" fontId="16" fillId="3" borderId="5" xfId="0" applyFont="1" applyFill="1" applyBorder="1" applyAlignment="1">
      <alignment horizontal="center" vertical="top" wrapText="1"/>
    </xf>
    <xf numFmtId="0" fontId="27" fillId="3" borderId="5" xfId="0" applyFont="1" applyFill="1" applyBorder="1" applyAlignment="1">
      <alignment horizontal="center" vertical="top" wrapText="1"/>
    </xf>
    <xf numFmtId="0" fontId="27" fillId="3" borderId="1" xfId="0" applyFont="1" applyFill="1" applyBorder="1" applyAlignment="1">
      <alignment horizontal="center" vertical="top" wrapText="1"/>
    </xf>
    <xf numFmtId="0" fontId="27" fillId="3" borderId="5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vertical="top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vertical="top" wrapText="1"/>
    </xf>
    <xf numFmtId="0" fontId="2" fillId="3" borderId="5" xfId="0" applyFont="1" applyFill="1" applyBorder="1" applyAlignment="1">
      <alignment horizontal="center" vertical="top" wrapText="1"/>
    </xf>
    <xf numFmtId="0" fontId="0" fillId="3" borderId="6" xfId="0" applyFill="1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3" xfId="0" applyFont="1" applyBorder="1" applyAlignment="1">
      <alignment vertical="top" wrapText="1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3" borderId="8" xfId="0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7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top" wrapText="1"/>
    </xf>
    <xf numFmtId="0" fontId="0" fillId="0" borderId="8" xfId="0" applyBorder="1" applyAlignment="1">
      <alignment vertical="top" wrapText="1"/>
    </xf>
    <xf numFmtId="0" fontId="16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27" fillId="0" borderId="6" xfId="0" applyFont="1" applyBorder="1" applyAlignment="1">
      <alignment horizontal="center" vertical="top" wrapText="1"/>
    </xf>
    <xf numFmtId="0" fontId="27" fillId="3" borderId="6" xfId="0" applyFont="1" applyFill="1" applyBorder="1"/>
    <xf numFmtId="0" fontId="22" fillId="3" borderId="6" xfId="0" applyFont="1" applyFill="1" applyBorder="1" applyAlignment="1">
      <alignment horizontal="center"/>
    </xf>
    <xf numFmtId="0" fontId="27" fillId="0" borderId="6" xfId="0" applyFont="1" applyBorder="1" applyAlignment="1">
      <alignment horizontal="left" vertical="top" wrapText="1"/>
    </xf>
    <xf numFmtId="0" fontId="27" fillId="3" borderId="6" xfId="0" applyFont="1" applyFill="1" applyBorder="1" applyAlignment="1">
      <alignment horizontal="right" vertical="top" wrapText="1"/>
    </xf>
    <xf numFmtId="0" fontId="27" fillId="0" borderId="4" xfId="0" applyFont="1" applyBorder="1" applyAlignment="1">
      <alignment horizontal="center" vertical="top" wrapText="1"/>
    </xf>
    <xf numFmtId="0" fontId="12" fillId="3" borderId="8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top" wrapText="1"/>
    </xf>
    <xf numFmtId="0" fontId="27" fillId="0" borderId="4" xfId="0" applyFont="1" applyBorder="1" applyAlignment="1">
      <alignment horizontal="center" vertical="center" wrapText="1"/>
    </xf>
    <xf numFmtId="0" fontId="27" fillId="3" borderId="6" xfId="0" applyFont="1" applyFill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6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7" fillId="0" borderId="14" xfId="0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23" fillId="0" borderId="10" xfId="0" applyFont="1" applyBorder="1" applyAlignment="1">
      <alignment horizontal="center" vertical="top" wrapText="1"/>
    </xf>
    <xf numFmtId="0" fontId="2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7" fillId="3" borderId="3" xfId="0" applyFont="1" applyFill="1" applyBorder="1" applyAlignment="1">
      <alignment horizontal="left" vertical="top" wrapText="1"/>
    </xf>
    <xf numFmtId="0" fontId="0" fillId="0" borderId="8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27" fillId="0" borderId="3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27" fillId="0" borderId="4" xfId="0" applyFont="1" applyBorder="1" applyAlignment="1">
      <alignment horizontal="center" vertical="top" wrapText="1"/>
    </xf>
    <xf numFmtId="0" fontId="27" fillId="3" borderId="3" xfId="0" applyFont="1" applyFill="1" applyBorder="1" applyAlignment="1">
      <alignment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7" fillId="3" borderId="6" xfId="0" applyFont="1" applyFill="1" applyBorder="1" applyAlignment="1">
      <alignment horizontal="center" vertical="top" wrapText="1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2" fillId="3" borderId="3" xfId="0" applyFont="1" applyFill="1" applyBorder="1" applyAlignment="1">
      <alignment horizontal="left" vertical="top" wrapText="1"/>
    </xf>
    <xf numFmtId="0" fontId="0" fillId="3" borderId="8" xfId="0" applyFill="1" applyBorder="1" applyAlignment="1">
      <alignment horizontal="left" vertical="top" wrapText="1"/>
    </xf>
    <xf numFmtId="0" fontId="23" fillId="0" borderId="5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0" fontId="16" fillId="2" borderId="10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wrapText="1"/>
    </xf>
    <xf numFmtId="0" fontId="16" fillId="2" borderId="0" xfId="0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left" vertical="top" wrapText="1"/>
    </xf>
    <xf numFmtId="0" fontId="23" fillId="3" borderId="10" xfId="0" applyFont="1" applyFill="1" applyBorder="1" applyAlignment="1">
      <alignment horizontal="left" vertical="top" wrapText="1"/>
    </xf>
    <xf numFmtId="0" fontId="16" fillId="3" borderId="3" xfId="0" applyFont="1" applyFill="1" applyBorder="1" applyAlignment="1">
      <alignment horizontal="center" vertical="top" wrapText="1"/>
    </xf>
    <xf numFmtId="0" fontId="0" fillId="3" borderId="8" xfId="0" applyFill="1" applyBorder="1" applyAlignment="1">
      <alignment horizontal="center" vertical="top" wrapText="1"/>
    </xf>
    <xf numFmtId="0" fontId="0" fillId="3" borderId="10" xfId="0" applyFill="1" applyBorder="1" applyAlignment="1">
      <alignment horizontal="center" vertical="top" wrapText="1"/>
    </xf>
    <xf numFmtId="0" fontId="27" fillId="3" borderId="3" xfId="0" applyFont="1" applyFill="1" applyBorder="1" applyAlignment="1">
      <alignment horizontal="center" vertical="top" wrapText="1"/>
    </xf>
    <xf numFmtId="0" fontId="23" fillId="3" borderId="8" xfId="0" applyFont="1" applyFill="1" applyBorder="1" applyAlignment="1">
      <alignment horizontal="center" vertical="top" wrapText="1"/>
    </xf>
    <xf numFmtId="0" fontId="23" fillId="3" borderId="10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2" fillId="0" borderId="8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22" fillId="0" borderId="6" xfId="0" applyFont="1" applyBorder="1" applyAlignment="1">
      <alignment horizont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8" xfId="0" applyBorder="1" applyAlignment="1">
      <alignment horizontal="left" vertical="top" wrapText="1"/>
    </xf>
    <xf numFmtId="0" fontId="16" fillId="3" borderId="6" xfId="0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0" fillId="3" borderId="10" xfId="0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0" fontId="0" fillId="3" borderId="8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31" fillId="3" borderId="5" xfId="0" applyFont="1" applyFill="1" applyBorder="1" applyAlignment="1">
      <alignment wrapText="1"/>
    </xf>
    <xf numFmtId="0" fontId="31" fillId="3" borderId="1" xfId="0" applyFont="1" applyFill="1" applyBorder="1" applyAlignment="1">
      <alignment wrapText="1"/>
    </xf>
    <xf numFmtId="0" fontId="27" fillId="3" borderId="8" xfId="0" applyFont="1" applyFill="1" applyBorder="1" applyAlignment="1">
      <alignment vertical="top" wrapText="1"/>
    </xf>
    <xf numFmtId="0" fontId="0" fillId="3" borderId="10" xfId="0" applyFill="1" applyBorder="1" applyAlignment="1">
      <alignment wrapText="1"/>
    </xf>
    <xf numFmtId="0" fontId="0" fillId="3" borderId="3" xfId="0" applyFill="1" applyBorder="1" applyAlignment="1">
      <alignment horizontal="center" vertical="center" wrapText="1"/>
    </xf>
    <xf numFmtId="0" fontId="31" fillId="3" borderId="3" xfId="0" applyFont="1" applyFill="1" applyBorder="1" applyAlignment="1">
      <alignment wrapText="1"/>
    </xf>
    <xf numFmtId="0" fontId="31" fillId="3" borderId="8" xfId="0" applyFont="1" applyFill="1" applyBorder="1" applyAlignment="1">
      <alignment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6" fillId="3" borderId="10" xfId="0" applyFont="1" applyFill="1" applyBorder="1" applyAlignment="1">
      <alignment horizontal="center" vertical="top" wrapText="1"/>
    </xf>
    <xf numFmtId="0" fontId="27" fillId="3" borderId="3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10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top" wrapText="1"/>
    </xf>
    <xf numFmtId="0" fontId="23" fillId="0" borderId="8" xfId="0" applyFont="1" applyBorder="1" applyAlignment="1">
      <alignment horizontal="left" vertical="top" wrapText="1"/>
    </xf>
    <xf numFmtId="0" fontId="23" fillId="0" borderId="10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center" wrapText="1"/>
    </xf>
    <xf numFmtId="0" fontId="31" fillId="0" borderId="5" xfId="0" applyFont="1" applyBorder="1" applyAlignment="1">
      <alignment wrapText="1"/>
    </xf>
    <xf numFmtId="0" fontId="31" fillId="0" borderId="1" xfId="0" applyFont="1" applyBorder="1" applyAlignment="1">
      <alignment wrapText="1"/>
    </xf>
    <xf numFmtId="0" fontId="27" fillId="3" borderId="18" xfId="0" applyFont="1" applyFill="1" applyBorder="1" applyAlignment="1">
      <alignment vertical="top" wrapText="1"/>
    </xf>
    <xf numFmtId="0" fontId="0" fillId="0" borderId="13" xfId="0" applyBorder="1" applyAlignment="1">
      <alignment wrapText="1"/>
    </xf>
    <xf numFmtId="0" fontId="31" fillId="0" borderId="3" xfId="0" applyFont="1" applyBorder="1" applyAlignment="1">
      <alignment wrapText="1"/>
    </xf>
    <xf numFmtId="0" fontId="0" fillId="0" borderId="10" xfId="0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27" fillId="0" borderId="8" xfId="0" applyFont="1" applyBorder="1" applyAlignment="1">
      <alignment horizontal="left" vertical="top" wrapText="1"/>
    </xf>
    <xf numFmtId="0" fontId="27" fillId="0" borderId="8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top" wrapText="1"/>
    </xf>
    <xf numFmtId="0" fontId="12" fillId="3" borderId="3" xfId="0" applyFont="1" applyFill="1" applyBorder="1" applyAlignment="1">
      <alignment horizontal="center" vertical="top" wrapText="1"/>
    </xf>
    <xf numFmtId="0" fontId="12" fillId="3" borderId="10" xfId="0" applyFont="1" applyFill="1" applyBorder="1" applyAlignment="1">
      <alignment horizontal="center" vertical="top" wrapText="1"/>
    </xf>
    <xf numFmtId="0" fontId="27" fillId="0" borderId="3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top" wrapText="1"/>
    </xf>
    <xf numFmtId="0" fontId="0" fillId="0" borderId="10" xfId="0" applyBorder="1" applyAlignment="1">
      <alignment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14" fontId="2" fillId="0" borderId="3" xfId="0" applyNumberFormat="1" applyFont="1" applyBorder="1" applyAlignment="1">
      <alignment horizontal="center" vertical="top" wrapText="1"/>
    </xf>
    <xf numFmtId="14" fontId="2" fillId="0" borderId="8" xfId="0" applyNumberFormat="1" applyFont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0" fillId="3" borderId="10" xfId="0" applyFill="1" applyBorder="1" applyAlignment="1">
      <alignment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top" wrapText="1"/>
    </xf>
    <xf numFmtId="14" fontId="2" fillId="3" borderId="3" xfId="0" applyNumberFormat="1" applyFont="1" applyFill="1" applyBorder="1" applyAlignment="1">
      <alignment horizontal="left" vertical="top" wrapText="1"/>
    </xf>
    <xf numFmtId="14" fontId="2" fillId="3" borderId="8" xfId="0" applyNumberFormat="1" applyFont="1" applyFill="1" applyBorder="1" applyAlignment="1">
      <alignment horizontal="left" vertical="top" wrapText="1"/>
    </xf>
    <xf numFmtId="14" fontId="2" fillId="3" borderId="10" xfId="0" applyNumberFormat="1" applyFont="1" applyFill="1" applyBorder="1" applyAlignment="1">
      <alignment horizontal="left" vertical="top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 wrapText="1"/>
    </xf>
    <xf numFmtId="0" fontId="12" fillId="3" borderId="10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3" borderId="0" xfId="0" applyFont="1" applyFill="1" applyAlignment="1">
      <alignment horizontal="center" vertical="top" wrapText="1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4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2" fillId="2" borderId="6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17" fontId="12" fillId="0" borderId="3" xfId="0" applyNumberFormat="1" applyFont="1" applyBorder="1" applyAlignment="1">
      <alignment vertical="top" wrapText="1"/>
    </xf>
    <xf numFmtId="0" fontId="12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30" fillId="0" borderId="3" xfId="0" applyFont="1" applyBorder="1" applyAlignment="1">
      <alignment horizontal="center" vertical="top" wrapText="1"/>
    </xf>
    <xf numFmtId="0" fontId="12" fillId="2" borderId="3" xfId="0" applyFont="1" applyFill="1" applyBorder="1" applyAlignment="1">
      <alignment horizontal="left" vertical="top" wrapText="1"/>
    </xf>
    <xf numFmtId="0" fontId="12" fillId="2" borderId="8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4" xfId="0" applyBorder="1" applyAlignment="1">
      <alignment horizontal="center"/>
    </xf>
    <xf numFmtId="0" fontId="30" fillId="3" borderId="3" xfId="0" applyFont="1" applyFill="1" applyBorder="1" applyAlignment="1">
      <alignment vertical="top" wrapText="1"/>
    </xf>
    <xf numFmtId="0" fontId="28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" fontId="12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 wrapText="1"/>
    </xf>
    <xf numFmtId="0" fontId="12" fillId="3" borderId="3" xfId="0" applyFont="1" applyFill="1" applyBorder="1" applyAlignment="1">
      <alignment horizontal="left" vertical="top" wrapText="1"/>
    </xf>
    <xf numFmtId="0" fontId="19" fillId="3" borderId="3" xfId="0" applyFont="1" applyFill="1" applyBorder="1" applyAlignment="1">
      <alignment vertical="top" wrapText="1"/>
    </xf>
    <xf numFmtId="0" fontId="19" fillId="3" borderId="10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0" fontId="12" fillId="3" borderId="4" xfId="0" applyFont="1" applyFill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3" borderId="3" xfId="0" applyFont="1" applyFill="1" applyBorder="1" applyAlignment="1">
      <alignment vertical="top" wrapText="1"/>
    </xf>
    <xf numFmtId="0" fontId="12" fillId="3" borderId="8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2" fillId="2" borderId="3" xfId="0" applyFont="1" applyFill="1" applyBorder="1" applyAlignment="1">
      <alignment vertical="top" wrapText="1"/>
    </xf>
    <xf numFmtId="0" fontId="12" fillId="2" borderId="10" xfId="0" applyFont="1" applyFill="1" applyBorder="1" applyAlignment="1">
      <alignment vertical="top" wrapText="1"/>
    </xf>
    <xf numFmtId="0" fontId="7" fillId="0" borderId="12" xfId="0" applyFont="1" applyBorder="1" applyAlignment="1">
      <alignment horizontal="center" vertical="top" wrapText="1"/>
    </xf>
    <xf numFmtId="0" fontId="12" fillId="2" borderId="8" xfId="0" applyFont="1" applyFill="1" applyBorder="1" applyAlignment="1">
      <alignment vertical="top" wrapText="1"/>
    </xf>
    <xf numFmtId="0" fontId="27" fillId="3" borderId="4" xfId="0" applyFont="1" applyFill="1" applyBorder="1" applyAlignment="1">
      <alignment horizontal="center" vertical="top" wrapText="1"/>
    </xf>
    <xf numFmtId="0" fontId="0" fillId="0" borderId="5" xfId="0" applyBorder="1" applyAlignment="1">
      <alignment wrapText="1"/>
    </xf>
    <xf numFmtId="0" fontId="0" fillId="0" borderId="1" xfId="0" applyBorder="1" applyAlignment="1">
      <alignment wrapText="1"/>
    </xf>
    <xf numFmtId="0" fontId="16" fillId="3" borderId="6" xfId="0" applyFont="1" applyFill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14" fontId="2" fillId="0" borderId="10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16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wrapText="1"/>
    </xf>
    <xf numFmtId="0" fontId="12" fillId="0" borderId="3" xfId="0" applyFont="1" applyBorder="1" applyAlignment="1">
      <alignment horizontal="left" wrapText="1"/>
    </xf>
    <xf numFmtId="0" fontId="12" fillId="0" borderId="8" xfId="0" applyFont="1" applyBorder="1" applyAlignment="1">
      <alignment horizontal="left" wrapText="1"/>
    </xf>
    <xf numFmtId="0" fontId="12" fillId="0" borderId="10" xfId="0" applyFont="1" applyBorder="1" applyAlignment="1">
      <alignment horizontal="left" wrapText="1"/>
    </xf>
    <xf numFmtId="0" fontId="2" fillId="0" borderId="8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0" fontId="15" fillId="0" borderId="18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4" fontId="2" fillId="0" borderId="17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2" fillId="0" borderId="2" xfId="0" applyFont="1" applyBorder="1" applyAlignment="1">
      <alignment vertical="top" wrapText="1"/>
    </xf>
    <xf numFmtId="0" fontId="2" fillId="0" borderId="17" xfId="0" applyFont="1" applyBorder="1" applyAlignment="1">
      <alignment vertical="top" wrapText="1"/>
    </xf>
    <xf numFmtId="0" fontId="2" fillId="0" borderId="17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3" xfId="0" applyFont="1" applyBorder="1" applyAlignment="1">
      <alignment vertical="top" wrapText="1"/>
    </xf>
    <xf numFmtId="0" fontId="11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3"/>
  <sheetViews>
    <sheetView tabSelected="1" topLeftCell="A9" workbookViewId="0">
      <selection activeCell="J56" sqref="J56"/>
    </sheetView>
  </sheetViews>
  <sheetFormatPr defaultRowHeight="15" x14ac:dyDescent="0.25"/>
  <cols>
    <col min="1" max="1" width="5" style="153" customWidth="1"/>
    <col min="2" max="2" width="44.140625" style="155" customWidth="1"/>
    <col min="3" max="3" width="12.42578125" customWidth="1"/>
    <col min="4" max="4" width="16.42578125" customWidth="1"/>
    <col min="5" max="5" width="14.85546875" customWidth="1"/>
    <col min="8" max="8" width="10.28515625" customWidth="1"/>
    <col min="9" max="9" width="12.7109375" customWidth="1"/>
    <col min="11" max="11" width="11.42578125" bestFit="1" customWidth="1"/>
  </cols>
  <sheetData>
    <row r="1" spans="1:11" ht="28.5" customHeight="1" x14ac:dyDescent="0.25">
      <c r="E1" s="619" t="s">
        <v>316</v>
      </c>
      <c r="F1" s="619"/>
      <c r="G1" s="619"/>
      <c r="H1" s="619"/>
      <c r="I1" s="619"/>
    </row>
    <row r="2" spans="1:11" ht="43.5" customHeight="1" x14ac:dyDescent="0.25">
      <c r="E2" s="620" t="s">
        <v>345</v>
      </c>
      <c r="F2" s="620"/>
      <c r="G2" s="620"/>
      <c r="H2" s="620"/>
      <c r="I2" s="620"/>
    </row>
    <row r="3" spans="1:11" ht="15" customHeight="1" x14ac:dyDescent="0.25">
      <c r="E3" s="621" t="s">
        <v>344</v>
      </c>
      <c r="F3" s="621"/>
      <c r="G3" s="621"/>
      <c r="H3" s="621"/>
      <c r="I3" s="621"/>
    </row>
    <row r="5" spans="1:11" ht="15.75" x14ac:dyDescent="0.25">
      <c r="A5" s="151"/>
      <c r="B5" s="622" t="s">
        <v>0</v>
      </c>
      <c r="C5" s="622"/>
      <c r="D5" s="622"/>
      <c r="E5" s="622"/>
      <c r="F5" s="622"/>
      <c r="G5" s="622"/>
      <c r="H5" s="622"/>
      <c r="I5" s="622"/>
    </row>
    <row r="6" spans="1:11" s="14" customFormat="1" ht="15.75" x14ac:dyDescent="0.25">
      <c r="A6" s="622" t="s">
        <v>440</v>
      </c>
      <c r="B6" s="646"/>
      <c r="C6" s="646"/>
      <c r="D6" s="646"/>
      <c r="E6" s="646"/>
      <c r="F6" s="646"/>
      <c r="G6" s="646"/>
      <c r="H6" s="646"/>
      <c r="I6" s="646"/>
    </row>
    <row r="7" spans="1:11" s="14" customFormat="1" ht="15.75" x14ac:dyDescent="0.25">
      <c r="A7" s="151"/>
      <c r="B7" s="622" t="s">
        <v>437</v>
      </c>
      <c r="C7" s="622"/>
      <c r="D7" s="622"/>
      <c r="E7" s="622"/>
      <c r="F7" s="622"/>
      <c r="G7" s="622"/>
      <c r="H7" s="622"/>
      <c r="I7" s="622"/>
    </row>
    <row r="8" spans="1:11" ht="17.25" customHeight="1" x14ac:dyDescent="0.25">
      <c r="A8" s="151"/>
      <c r="C8" s="1"/>
      <c r="D8" s="2"/>
      <c r="F8" s="3"/>
      <c r="G8" s="3"/>
      <c r="H8" s="3"/>
      <c r="I8" s="4"/>
    </row>
    <row r="9" spans="1:11" ht="38.25" x14ac:dyDescent="0.25">
      <c r="A9" s="144" t="s">
        <v>2</v>
      </c>
      <c r="B9" s="156" t="s">
        <v>190</v>
      </c>
      <c r="C9" s="138" t="s">
        <v>191</v>
      </c>
      <c r="D9" s="138" t="s">
        <v>5</v>
      </c>
      <c r="E9" s="138" t="s">
        <v>215</v>
      </c>
      <c r="F9" s="137" t="s">
        <v>213</v>
      </c>
      <c r="G9" s="137" t="s">
        <v>214</v>
      </c>
      <c r="H9" s="137" t="s">
        <v>212</v>
      </c>
      <c r="I9" s="138" t="s">
        <v>8</v>
      </c>
      <c r="J9" s="147"/>
      <c r="K9" s="150"/>
    </row>
    <row r="10" spans="1:11" ht="21.75" customHeight="1" x14ac:dyDescent="0.25">
      <c r="A10" s="623" t="s">
        <v>438</v>
      </c>
      <c r="B10" s="624"/>
      <c r="C10" s="624"/>
      <c r="D10" s="624"/>
      <c r="E10" s="624"/>
      <c r="F10" s="624"/>
      <c r="G10" s="624"/>
      <c r="H10" s="625"/>
      <c r="I10" s="143">
        <f>I122+I11</f>
        <v>776319.28600000008</v>
      </c>
      <c r="J10" s="150"/>
      <c r="K10" s="150"/>
    </row>
    <row r="11" spans="1:11" ht="24.75" customHeight="1" x14ac:dyDescent="0.35">
      <c r="A11" s="635" t="s">
        <v>219</v>
      </c>
      <c r="B11" s="636"/>
      <c r="C11" s="636"/>
      <c r="D11" s="636"/>
      <c r="E11" s="636"/>
      <c r="F11" s="636"/>
      <c r="G11" s="636"/>
      <c r="H11" s="637"/>
      <c r="I11" s="295">
        <f>I17+I22+I35+I42+I60+I73+I80+I84+I92+I101+I111+I12</f>
        <v>151220</v>
      </c>
      <c r="J11" s="150"/>
      <c r="K11" s="150"/>
    </row>
    <row r="12" spans="1:11" ht="24.75" customHeight="1" x14ac:dyDescent="0.25">
      <c r="A12" s="638" t="s">
        <v>21</v>
      </c>
      <c r="B12" s="639"/>
      <c r="C12" s="639"/>
      <c r="D12" s="639"/>
      <c r="E12" s="639"/>
      <c r="F12" s="639"/>
      <c r="G12" s="639"/>
      <c r="H12" s="640"/>
      <c r="I12" s="350">
        <f>I13+I15</f>
        <v>5500</v>
      </c>
      <c r="J12" s="150"/>
    </row>
    <row r="13" spans="1:11" ht="16.5" customHeight="1" x14ac:dyDescent="0.25">
      <c r="A13" s="340" t="s">
        <v>11</v>
      </c>
      <c r="B13" s="641" t="s">
        <v>346</v>
      </c>
      <c r="C13" s="339" t="s">
        <v>347</v>
      </c>
      <c r="D13" s="583" t="s">
        <v>348</v>
      </c>
      <c r="E13" s="643" t="s">
        <v>349</v>
      </c>
      <c r="F13" s="636"/>
      <c r="G13" s="636"/>
      <c r="H13" s="637"/>
      <c r="I13" s="348">
        <f>I14</f>
        <v>3850</v>
      </c>
      <c r="J13" s="150"/>
      <c r="K13" s="150"/>
    </row>
    <row r="14" spans="1:11" ht="24.75" customHeight="1" x14ac:dyDescent="0.35">
      <c r="A14" s="332"/>
      <c r="B14" s="642"/>
      <c r="C14" s="334"/>
      <c r="D14" s="473"/>
      <c r="E14" s="333" t="s">
        <v>320</v>
      </c>
      <c r="F14" s="333"/>
      <c r="G14" s="333">
        <v>70</v>
      </c>
      <c r="H14" s="333">
        <v>55</v>
      </c>
      <c r="I14" s="349">
        <f>H14*G14</f>
        <v>3850</v>
      </c>
      <c r="J14" s="150"/>
      <c r="K14" s="150"/>
    </row>
    <row r="15" spans="1:11" ht="21.75" customHeight="1" x14ac:dyDescent="0.25">
      <c r="A15" s="343" t="s">
        <v>14</v>
      </c>
      <c r="B15" s="644" t="s">
        <v>350</v>
      </c>
      <c r="C15" s="645" t="s">
        <v>351</v>
      </c>
      <c r="D15" s="583" t="s">
        <v>352</v>
      </c>
      <c r="E15" s="630" t="s">
        <v>349</v>
      </c>
      <c r="F15" s="630"/>
      <c r="G15" s="630"/>
      <c r="H15" s="630"/>
      <c r="I15" s="341">
        <f>I16</f>
        <v>1650</v>
      </c>
      <c r="J15" s="150"/>
      <c r="K15" s="150"/>
    </row>
    <row r="16" spans="1:11" ht="21.75" customHeight="1" x14ac:dyDescent="0.25">
      <c r="A16" s="343"/>
      <c r="B16" s="470"/>
      <c r="C16" s="482"/>
      <c r="D16" s="473"/>
      <c r="E16" s="333" t="s">
        <v>320</v>
      </c>
      <c r="F16" s="333"/>
      <c r="G16" s="333">
        <v>30</v>
      </c>
      <c r="H16" s="333">
        <v>55</v>
      </c>
      <c r="I16" s="349">
        <f>H16*G16</f>
        <v>1650</v>
      </c>
      <c r="J16" s="150"/>
      <c r="K16" s="150"/>
    </row>
    <row r="17" spans="1:9" ht="22.5" customHeight="1" x14ac:dyDescent="0.25">
      <c r="A17" s="593" t="s">
        <v>35</v>
      </c>
      <c r="B17" s="594"/>
      <c r="C17" s="594"/>
      <c r="D17" s="594"/>
      <c r="E17" s="594"/>
      <c r="F17" s="594"/>
      <c r="G17" s="594"/>
      <c r="H17" s="634"/>
      <c r="I17" s="297">
        <f>I18+I20</f>
        <v>40550</v>
      </c>
    </row>
    <row r="18" spans="1:9" ht="15.75" customHeight="1" x14ac:dyDescent="0.25">
      <c r="A18" s="286" t="s">
        <v>15</v>
      </c>
      <c r="B18" s="632" t="s">
        <v>353</v>
      </c>
      <c r="C18" s="628" t="s">
        <v>354</v>
      </c>
      <c r="D18" s="479" t="s">
        <v>355</v>
      </c>
      <c r="E18" s="659" t="s">
        <v>349</v>
      </c>
      <c r="F18" s="659"/>
      <c r="G18" s="659"/>
      <c r="H18" s="660"/>
      <c r="I18" s="296">
        <v>40000</v>
      </c>
    </row>
    <row r="19" spans="1:9" ht="15" customHeight="1" x14ac:dyDescent="0.25">
      <c r="A19" s="288"/>
      <c r="B19" s="633"/>
      <c r="C19" s="469"/>
      <c r="D19" s="525"/>
      <c r="E19" s="344" t="s">
        <v>216</v>
      </c>
      <c r="F19" s="326"/>
      <c r="G19" s="326">
        <v>70</v>
      </c>
      <c r="H19" s="326">
        <v>400</v>
      </c>
      <c r="I19" s="287">
        <f>G19*H19</f>
        <v>28000</v>
      </c>
    </row>
    <row r="20" spans="1:9" ht="15" customHeight="1" x14ac:dyDescent="0.25">
      <c r="A20" s="631" t="s">
        <v>31</v>
      </c>
      <c r="B20" s="626" t="s">
        <v>356</v>
      </c>
      <c r="C20" s="292" t="s">
        <v>357</v>
      </c>
      <c r="D20" s="456" t="s">
        <v>352</v>
      </c>
      <c r="E20" s="629" t="s">
        <v>349</v>
      </c>
      <c r="F20" s="630"/>
      <c r="G20" s="630"/>
      <c r="H20" s="630"/>
      <c r="I20" s="296">
        <v>550</v>
      </c>
    </row>
    <row r="21" spans="1:9" ht="15" customHeight="1" x14ac:dyDescent="0.25">
      <c r="A21" s="473"/>
      <c r="B21" s="627"/>
      <c r="C21" s="347"/>
      <c r="D21" s="456"/>
      <c r="E21" s="346" t="s">
        <v>320</v>
      </c>
      <c r="F21" s="287"/>
      <c r="G21" s="287">
        <v>30</v>
      </c>
      <c r="H21" s="287">
        <v>55</v>
      </c>
      <c r="I21" s="287">
        <f>H21*G21</f>
        <v>1650</v>
      </c>
    </row>
    <row r="22" spans="1:9" ht="18.75" customHeight="1" x14ac:dyDescent="0.25">
      <c r="A22" s="667" t="s">
        <v>56</v>
      </c>
      <c r="B22" s="594"/>
      <c r="C22" s="594"/>
      <c r="D22" s="594"/>
      <c r="E22" s="594"/>
      <c r="F22" s="594"/>
      <c r="G22" s="594"/>
      <c r="H22" s="634"/>
      <c r="I22" s="148">
        <f>I23+I26+I28+I31+I33</f>
        <v>8890</v>
      </c>
    </row>
    <row r="23" spans="1:9" ht="15.75" customHeight="1" x14ac:dyDescent="0.25">
      <c r="A23" s="648" t="s">
        <v>34</v>
      </c>
      <c r="B23" s="665" t="s">
        <v>358</v>
      </c>
      <c r="C23" s="647" t="s">
        <v>359</v>
      </c>
      <c r="D23" s="479" t="s">
        <v>218</v>
      </c>
      <c r="E23" s="659" t="s">
        <v>349</v>
      </c>
      <c r="F23" s="659"/>
      <c r="G23" s="659"/>
      <c r="H23" s="660"/>
      <c r="I23" s="296">
        <f>I24+I25</f>
        <v>2550</v>
      </c>
    </row>
    <row r="24" spans="1:9" x14ac:dyDescent="0.25">
      <c r="A24" s="649"/>
      <c r="B24" s="668"/>
      <c r="C24" s="528"/>
      <c r="D24" s="525"/>
      <c r="E24" s="145" t="s">
        <v>216</v>
      </c>
      <c r="F24" s="142"/>
      <c r="G24" s="142">
        <v>3</v>
      </c>
      <c r="H24" s="142">
        <v>410</v>
      </c>
      <c r="I24" s="287">
        <f>G24*H24</f>
        <v>1230</v>
      </c>
    </row>
    <row r="25" spans="1:9" x14ac:dyDescent="0.25">
      <c r="A25" s="649"/>
      <c r="B25" s="668"/>
      <c r="C25" s="528"/>
      <c r="D25" s="525"/>
      <c r="E25" s="146" t="s">
        <v>12</v>
      </c>
      <c r="F25" s="142"/>
      <c r="G25" s="142">
        <v>24</v>
      </c>
      <c r="H25" s="289">
        <v>55</v>
      </c>
      <c r="I25" s="287">
        <f>H25*G25</f>
        <v>1320</v>
      </c>
    </row>
    <row r="26" spans="1:9" ht="15.75" customHeight="1" x14ac:dyDescent="0.25">
      <c r="A26" s="283"/>
      <c r="B26" s="665" t="s">
        <v>362</v>
      </c>
      <c r="C26" s="293"/>
      <c r="D26" s="479" t="s">
        <v>334</v>
      </c>
      <c r="E26" s="661" t="s">
        <v>349</v>
      </c>
      <c r="F26" s="659"/>
      <c r="G26" s="659"/>
      <c r="H26" s="660"/>
      <c r="I26" s="296">
        <f>I27</f>
        <v>4125</v>
      </c>
    </row>
    <row r="27" spans="1:9" x14ac:dyDescent="0.25">
      <c r="A27" s="282"/>
      <c r="B27" s="666"/>
      <c r="C27" s="294"/>
      <c r="D27" s="526"/>
      <c r="E27" s="377" t="s">
        <v>12</v>
      </c>
      <c r="F27" s="376"/>
      <c r="G27" s="376">
        <v>75</v>
      </c>
      <c r="H27" s="378">
        <v>55</v>
      </c>
      <c r="I27" s="376">
        <f t="shared" ref="I27" si="0">G27*H27</f>
        <v>4125</v>
      </c>
    </row>
    <row r="28" spans="1:9" ht="13.5" customHeight="1" x14ac:dyDescent="0.25">
      <c r="A28" s="379"/>
      <c r="B28" s="662" t="s">
        <v>363</v>
      </c>
      <c r="C28" s="380"/>
      <c r="D28" s="587" t="s">
        <v>335</v>
      </c>
      <c r="E28" s="650" t="s">
        <v>349</v>
      </c>
      <c r="F28" s="650"/>
      <c r="G28" s="650"/>
      <c r="H28" s="651"/>
      <c r="I28" s="381">
        <f>I29+I30</f>
        <v>1060</v>
      </c>
    </row>
    <row r="29" spans="1:9" x14ac:dyDescent="0.25">
      <c r="A29" s="382" t="s">
        <v>36</v>
      </c>
      <c r="B29" s="663"/>
      <c r="C29" s="383" t="s">
        <v>364</v>
      </c>
      <c r="D29" s="612"/>
      <c r="E29" s="375" t="s">
        <v>216</v>
      </c>
      <c r="F29" s="376"/>
      <c r="G29" s="376">
        <v>1</v>
      </c>
      <c r="H29" s="376">
        <v>400</v>
      </c>
      <c r="I29" s="376">
        <f>G29*H29</f>
        <v>400</v>
      </c>
    </row>
    <row r="30" spans="1:9" x14ac:dyDescent="0.25">
      <c r="A30" s="384"/>
      <c r="B30" s="664"/>
      <c r="C30" s="385"/>
      <c r="D30" s="588"/>
      <c r="E30" s="377" t="s">
        <v>12</v>
      </c>
      <c r="F30" s="376"/>
      <c r="G30" s="376">
        <v>12</v>
      </c>
      <c r="H30" s="378">
        <v>55</v>
      </c>
      <c r="I30" s="376">
        <f t="shared" ref="I30" si="1">G30*H30</f>
        <v>660</v>
      </c>
    </row>
    <row r="31" spans="1:9" ht="18" customHeight="1" x14ac:dyDescent="0.25">
      <c r="A31" s="379" t="s">
        <v>38</v>
      </c>
      <c r="B31" s="653" t="s">
        <v>360</v>
      </c>
      <c r="C31" s="380" t="s">
        <v>361</v>
      </c>
      <c r="D31" s="587" t="s">
        <v>223</v>
      </c>
      <c r="E31" s="658" t="s">
        <v>217</v>
      </c>
      <c r="F31" s="650"/>
      <c r="G31" s="650"/>
      <c r="H31" s="651"/>
      <c r="I31" s="381">
        <f>I32</f>
        <v>165</v>
      </c>
    </row>
    <row r="32" spans="1:9" x14ac:dyDescent="0.25">
      <c r="A32" s="382"/>
      <c r="B32" s="654"/>
      <c r="C32" s="383"/>
      <c r="D32" s="588"/>
      <c r="E32" s="377" t="s">
        <v>12</v>
      </c>
      <c r="F32" s="376"/>
      <c r="G32" s="376">
        <v>3</v>
      </c>
      <c r="H32" s="378">
        <v>55</v>
      </c>
      <c r="I32" s="376">
        <f t="shared" ref="I32" si="2">G32*H32</f>
        <v>165</v>
      </c>
    </row>
    <row r="33" spans="1:9" ht="15" customHeight="1" x14ac:dyDescent="0.25">
      <c r="A33" s="606" t="s">
        <v>41</v>
      </c>
      <c r="B33" s="653" t="s">
        <v>195</v>
      </c>
      <c r="C33" s="380" t="s">
        <v>361</v>
      </c>
      <c r="D33" s="587" t="s">
        <v>68</v>
      </c>
      <c r="E33" s="650" t="s">
        <v>349</v>
      </c>
      <c r="F33" s="650"/>
      <c r="G33" s="650"/>
      <c r="H33" s="651"/>
      <c r="I33" s="381">
        <f>I34</f>
        <v>990</v>
      </c>
    </row>
    <row r="34" spans="1:9" ht="30" customHeight="1" x14ac:dyDescent="0.25">
      <c r="A34" s="606"/>
      <c r="B34" s="654"/>
      <c r="C34" s="383"/>
      <c r="D34" s="588"/>
      <c r="E34" s="375" t="s">
        <v>220</v>
      </c>
      <c r="F34" s="376"/>
      <c r="G34" s="376">
        <v>18</v>
      </c>
      <c r="H34" s="378">
        <v>55</v>
      </c>
      <c r="I34" s="376">
        <f>G34*H34</f>
        <v>990</v>
      </c>
    </row>
    <row r="35" spans="1:9" ht="18.75" customHeight="1" x14ac:dyDescent="0.25">
      <c r="A35" s="602" t="s">
        <v>70</v>
      </c>
      <c r="B35" s="602"/>
      <c r="C35" s="602"/>
      <c r="D35" s="602"/>
      <c r="E35" s="602"/>
      <c r="F35" s="602"/>
      <c r="G35" s="602"/>
      <c r="H35" s="602"/>
      <c r="I35" s="323">
        <f>I36+I39</f>
        <v>5420</v>
      </c>
    </row>
    <row r="36" spans="1:9" ht="15" customHeight="1" x14ac:dyDescent="0.25">
      <c r="A36" s="386"/>
      <c r="B36" s="616" t="s">
        <v>365</v>
      </c>
      <c r="C36" s="387"/>
      <c r="D36" s="551" t="s">
        <v>336</v>
      </c>
      <c r="E36" s="650" t="s">
        <v>349</v>
      </c>
      <c r="F36" s="650"/>
      <c r="G36" s="650"/>
      <c r="H36" s="651"/>
      <c r="I36" s="381">
        <f>I37+I38</f>
        <v>2820</v>
      </c>
    </row>
    <row r="37" spans="1:9" x14ac:dyDescent="0.25">
      <c r="A37" s="450" t="s">
        <v>44</v>
      </c>
      <c r="B37" s="617"/>
      <c r="C37" s="389" t="s">
        <v>366</v>
      </c>
      <c r="D37" s="552"/>
      <c r="E37" s="375" t="s">
        <v>216</v>
      </c>
      <c r="F37" s="376"/>
      <c r="G37" s="376">
        <v>3</v>
      </c>
      <c r="H37" s="376">
        <v>500</v>
      </c>
      <c r="I37" s="376">
        <f>G37*H37</f>
        <v>1500</v>
      </c>
    </row>
    <row r="38" spans="1:9" x14ac:dyDescent="0.25">
      <c r="A38" s="388"/>
      <c r="B38" s="618"/>
      <c r="C38" s="389"/>
      <c r="D38" s="595"/>
      <c r="E38" s="377" t="s">
        <v>12</v>
      </c>
      <c r="F38" s="376"/>
      <c r="G38" s="376">
        <v>24</v>
      </c>
      <c r="H38" s="378">
        <v>55</v>
      </c>
      <c r="I38" s="376">
        <f t="shared" ref="I38" si="3">G38*H38</f>
        <v>1320</v>
      </c>
    </row>
    <row r="39" spans="1:9" x14ac:dyDescent="0.25">
      <c r="A39" s="379" t="s">
        <v>49</v>
      </c>
      <c r="B39" s="652" t="s">
        <v>321</v>
      </c>
      <c r="C39" s="387" t="s">
        <v>322</v>
      </c>
      <c r="D39" s="551" t="s">
        <v>337</v>
      </c>
      <c r="E39" s="658" t="s">
        <v>349</v>
      </c>
      <c r="F39" s="604"/>
      <c r="G39" s="604"/>
      <c r="H39" s="605"/>
      <c r="I39" s="390">
        <f>I40+I41</f>
        <v>2600</v>
      </c>
    </row>
    <row r="40" spans="1:9" x14ac:dyDescent="0.25">
      <c r="A40" s="610"/>
      <c r="B40" s="487"/>
      <c r="C40" s="612"/>
      <c r="D40" s="552"/>
      <c r="E40" s="375" t="s">
        <v>216</v>
      </c>
      <c r="F40" s="376"/>
      <c r="G40" s="376">
        <v>3</v>
      </c>
      <c r="H40" s="376">
        <v>500</v>
      </c>
      <c r="I40" s="376">
        <f>G40*H40</f>
        <v>1500</v>
      </c>
    </row>
    <row r="41" spans="1:9" ht="15.75" customHeight="1" x14ac:dyDescent="0.25">
      <c r="A41" s="611"/>
      <c r="B41" s="550"/>
      <c r="C41" s="588"/>
      <c r="D41" s="595"/>
      <c r="E41" s="377" t="s">
        <v>12</v>
      </c>
      <c r="F41" s="376"/>
      <c r="G41" s="376">
        <v>20</v>
      </c>
      <c r="H41" s="378">
        <v>55</v>
      </c>
      <c r="I41" s="376">
        <f t="shared" ref="I41" si="4">G41*H41</f>
        <v>1100</v>
      </c>
    </row>
    <row r="42" spans="1:9" ht="26.25" customHeight="1" x14ac:dyDescent="0.25">
      <c r="A42" s="602" t="s">
        <v>81</v>
      </c>
      <c r="B42" s="602"/>
      <c r="C42" s="602"/>
      <c r="D42" s="602"/>
      <c r="E42" s="602"/>
      <c r="F42" s="602"/>
      <c r="G42" s="602"/>
      <c r="H42" s="602"/>
      <c r="I42" s="356">
        <f>I43+I46+I49+I52+I55+I57</f>
        <v>16230</v>
      </c>
    </row>
    <row r="43" spans="1:9" ht="18.75" customHeight="1" x14ac:dyDescent="0.25">
      <c r="A43" s="391" t="s">
        <v>52</v>
      </c>
      <c r="B43" s="607" t="s">
        <v>197</v>
      </c>
      <c r="C43" s="391" t="s">
        <v>370</v>
      </c>
      <c r="D43" s="607" t="s">
        <v>221</v>
      </c>
      <c r="E43" s="521" t="s">
        <v>349</v>
      </c>
      <c r="F43" s="521"/>
      <c r="G43" s="521"/>
      <c r="H43" s="522"/>
      <c r="I43" s="320">
        <f>I44+I45</f>
        <v>5150</v>
      </c>
    </row>
    <row r="44" spans="1:9" ht="15" customHeight="1" x14ac:dyDescent="0.25">
      <c r="A44" s="392"/>
      <c r="B44" s="608"/>
      <c r="C44" s="392"/>
      <c r="D44" s="608"/>
      <c r="E44" s="393" t="s">
        <v>216</v>
      </c>
      <c r="F44" s="394"/>
      <c r="G44" s="394">
        <v>6</v>
      </c>
      <c r="H44" s="394">
        <v>400</v>
      </c>
      <c r="I44" s="394">
        <f>G44*H44</f>
        <v>2400</v>
      </c>
    </row>
    <row r="45" spans="1:9" ht="15" customHeight="1" x14ac:dyDescent="0.25">
      <c r="A45" s="392"/>
      <c r="B45" s="609"/>
      <c r="C45" s="392"/>
      <c r="D45" s="609"/>
      <c r="E45" s="395" t="s">
        <v>12</v>
      </c>
      <c r="F45" s="394"/>
      <c r="G45" s="394">
        <v>50</v>
      </c>
      <c r="H45" s="394">
        <v>55</v>
      </c>
      <c r="I45" s="394">
        <f t="shared" ref="I45" si="5">G45*H45</f>
        <v>2750</v>
      </c>
    </row>
    <row r="46" spans="1:9" ht="15.75" customHeight="1" x14ac:dyDescent="0.25">
      <c r="A46" s="391" t="s">
        <v>57</v>
      </c>
      <c r="B46" s="607" t="s">
        <v>367</v>
      </c>
      <c r="C46" s="396" t="s">
        <v>368</v>
      </c>
      <c r="D46" s="480" t="s">
        <v>369</v>
      </c>
      <c r="E46" s="521" t="s">
        <v>349</v>
      </c>
      <c r="F46" s="521"/>
      <c r="G46" s="521"/>
      <c r="H46" s="522"/>
      <c r="I46" s="320">
        <f>I47+I48</f>
        <v>2600</v>
      </c>
    </row>
    <row r="47" spans="1:9" ht="15.75" customHeight="1" x14ac:dyDescent="0.25">
      <c r="A47" s="392"/>
      <c r="B47" s="608"/>
      <c r="C47" s="392"/>
      <c r="D47" s="494"/>
      <c r="E47" s="393" t="s">
        <v>216</v>
      </c>
      <c r="F47" s="394"/>
      <c r="G47" s="394">
        <v>3</v>
      </c>
      <c r="H47" s="394">
        <v>500</v>
      </c>
      <c r="I47" s="394">
        <f>G47*H47</f>
        <v>1500</v>
      </c>
    </row>
    <row r="48" spans="1:9" ht="15.75" customHeight="1" x14ac:dyDescent="0.25">
      <c r="A48" s="392"/>
      <c r="B48" s="609"/>
      <c r="C48" s="392"/>
      <c r="D48" s="495"/>
      <c r="E48" s="395" t="s">
        <v>12</v>
      </c>
      <c r="F48" s="394"/>
      <c r="G48" s="394">
        <v>20</v>
      </c>
      <c r="H48" s="394">
        <v>55</v>
      </c>
      <c r="I48" s="394">
        <f t="shared" ref="I48" si="6">G48*H48</f>
        <v>1100</v>
      </c>
    </row>
    <row r="49" spans="1:9" ht="16.5" customHeight="1" x14ac:dyDescent="0.25">
      <c r="A49" s="391" t="s">
        <v>60</v>
      </c>
      <c r="B49" s="486" t="s">
        <v>200</v>
      </c>
      <c r="C49" s="397" t="s">
        <v>166</v>
      </c>
      <c r="D49" s="655" t="s">
        <v>373</v>
      </c>
      <c r="E49" s="521" t="s">
        <v>349</v>
      </c>
      <c r="F49" s="521"/>
      <c r="G49" s="521"/>
      <c r="H49" s="522"/>
      <c r="I49" s="320">
        <f>I50+I51</f>
        <v>2300</v>
      </c>
    </row>
    <row r="50" spans="1:9" ht="15.75" customHeight="1" x14ac:dyDescent="0.25">
      <c r="A50" s="392"/>
      <c r="B50" s="547"/>
      <c r="C50" s="398" t="s">
        <v>332</v>
      </c>
      <c r="D50" s="656"/>
      <c r="E50" s="393" t="s">
        <v>216</v>
      </c>
      <c r="F50" s="394"/>
      <c r="G50" s="394">
        <v>3</v>
      </c>
      <c r="H50" s="394">
        <v>400</v>
      </c>
      <c r="I50" s="394">
        <f>G50*H50</f>
        <v>1200</v>
      </c>
    </row>
    <row r="51" spans="1:9" ht="15.75" customHeight="1" x14ac:dyDescent="0.25">
      <c r="A51" s="392"/>
      <c r="B51" s="548"/>
      <c r="C51" s="398"/>
      <c r="D51" s="657"/>
      <c r="E51" s="395" t="s">
        <v>12</v>
      </c>
      <c r="F51" s="394"/>
      <c r="G51" s="394">
        <v>20</v>
      </c>
      <c r="H51" s="394">
        <v>55</v>
      </c>
      <c r="I51" s="394">
        <f t="shared" ref="I51" si="7">G51*H51</f>
        <v>1100</v>
      </c>
    </row>
    <row r="52" spans="1:9" ht="15.75" customHeight="1" x14ac:dyDescent="0.25">
      <c r="A52" s="391" t="s">
        <v>67</v>
      </c>
      <c r="B52" s="486" t="s">
        <v>371</v>
      </c>
      <c r="C52" s="397" t="s">
        <v>372</v>
      </c>
      <c r="D52" s="587" t="s">
        <v>223</v>
      </c>
      <c r="E52" s="521" t="s">
        <v>349</v>
      </c>
      <c r="F52" s="521"/>
      <c r="G52" s="521"/>
      <c r="H52" s="522"/>
      <c r="I52" s="320">
        <f>I54+I53</f>
        <v>2490</v>
      </c>
    </row>
    <row r="53" spans="1:9" ht="15.75" customHeight="1" x14ac:dyDescent="0.25">
      <c r="A53" s="392"/>
      <c r="B53" s="547"/>
      <c r="C53" s="398"/>
      <c r="D53" s="612"/>
      <c r="E53" s="399" t="s">
        <v>216</v>
      </c>
      <c r="F53" s="394"/>
      <c r="G53" s="394">
        <v>3</v>
      </c>
      <c r="H53" s="400">
        <v>500</v>
      </c>
      <c r="I53" s="394">
        <v>1500</v>
      </c>
    </row>
    <row r="54" spans="1:9" ht="15.75" customHeight="1" x14ac:dyDescent="0.25">
      <c r="A54" s="401"/>
      <c r="B54" s="548"/>
      <c r="C54" s="402"/>
      <c r="D54" s="588"/>
      <c r="E54" s="395" t="s">
        <v>12</v>
      </c>
      <c r="F54" s="394"/>
      <c r="G54" s="394">
        <v>18</v>
      </c>
      <c r="H54" s="394">
        <v>55</v>
      </c>
      <c r="I54" s="394">
        <f t="shared" ref="I54" si="8">G54*H54</f>
        <v>990</v>
      </c>
    </row>
    <row r="55" spans="1:9" ht="15.75" customHeight="1" x14ac:dyDescent="0.25">
      <c r="A55" s="391" t="s">
        <v>71</v>
      </c>
      <c r="B55" s="397" t="s">
        <v>323</v>
      </c>
      <c r="C55" s="397" t="s">
        <v>331</v>
      </c>
      <c r="D55" s="551" t="s">
        <v>379</v>
      </c>
      <c r="E55" s="521" t="s">
        <v>349</v>
      </c>
      <c r="F55" s="521"/>
      <c r="G55" s="521"/>
      <c r="H55" s="522"/>
      <c r="I55" s="320">
        <f>I56</f>
        <v>1650</v>
      </c>
    </row>
    <row r="56" spans="1:9" ht="30" customHeight="1" x14ac:dyDescent="0.25">
      <c r="A56" s="392"/>
      <c r="B56" s="398"/>
      <c r="C56" s="398"/>
      <c r="D56" s="595"/>
      <c r="E56" s="395" t="s">
        <v>12</v>
      </c>
      <c r="F56" s="394"/>
      <c r="G56" s="394">
        <v>30</v>
      </c>
      <c r="H56" s="394">
        <v>55</v>
      </c>
      <c r="I56" s="394">
        <f t="shared" ref="I56" si="9">G56*H56</f>
        <v>1650</v>
      </c>
    </row>
    <row r="57" spans="1:9" ht="16.5" customHeight="1" x14ac:dyDescent="0.25">
      <c r="A57" s="391"/>
      <c r="B57" s="486" t="s">
        <v>204</v>
      </c>
      <c r="C57" s="613" t="s">
        <v>333</v>
      </c>
      <c r="D57" s="551" t="s">
        <v>379</v>
      </c>
      <c r="E57" s="521" t="s">
        <v>349</v>
      </c>
      <c r="F57" s="521"/>
      <c r="G57" s="521"/>
      <c r="H57" s="522"/>
      <c r="I57" s="320">
        <f>I58+I59</f>
        <v>2040</v>
      </c>
    </row>
    <row r="58" spans="1:9" ht="15.75" customHeight="1" x14ac:dyDescent="0.25">
      <c r="A58" s="392" t="s">
        <v>72</v>
      </c>
      <c r="B58" s="547"/>
      <c r="C58" s="614"/>
      <c r="D58" s="552"/>
      <c r="E58" s="393" t="s">
        <v>216</v>
      </c>
      <c r="F58" s="394"/>
      <c r="G58" s="394">
        <v>1</v>
      </c>
      <c r="H58" s="394">
        <v>500</v>
      </c>
      <c r="I58" s="394">
        <f>G58*H58</f>
        <v>500</v>
      </c>
    </row>
    <row r="59" spans="1:9" ht="15.75" customHeight="1" x14ac:dyDescent="0.25">
      <c r="A59" s="392"/>
      <c r="B59" s="548"/>
      <c r="C59" s="615"/>
      <c r="D59" s="595"/>
      <c r="E59" s="395" t="s">
        <v>12</v>
      </c>
      <c r="F59" s="394"/>
      <c r="G59" s="394">
        <v>28</v>
      </c>
      <c r="H59" s="394">
        <v>55</v>
      </c>
      <c r="I59" s="394">
        <f t="shared" ref="I59" si="10">G59*H59</f>
        <v>1540</v>
      </c>
    </row>
    <row r="60" spans="1:9" ht="18.75" customHeight="1" x14ac:dyDescent="0.25">
      <c r="A60" s="602" t="s">
        <v>94</v>
      </c>
      <c r="B60" s="602"/>
      <c r="C60" s="602"/>
      <c r="D60" s="602"/>
      <c r="E60" s="602"/>
      <c r="F60" s="602"/>
      <c r="G60" s="602"/>
      <c r="H60" s="602"/>
      <c r="I60" s="403">
        <f>I61+I64+I70+I67</f>
        <v>7790</v>
      </c>
    </row>
    <row r="61" spans="1:9" ht="21.75" customHeight="1" x14ac:dyDescent="0.25">
      <c r="A61" s="67"/>
      <c r="B61" s="496" t="s">
        <v>374</v>
      </c>
      <c r="C61" s="307"/>
      <c r="D61" s="479" t="s">
        <v>376</v>
      </c>
      <c r="E61" s="504" t="s">
        <v>349</v>
      </c>
      <c r="F61" s="504"/>
      <c r="G61" s="504"/>
      <c r="H61" s="505"/>
      <c r="I61" s="299">
        <f>I62++I63</f>
        <v>1660</v>
      </c>
    </row>
    <row r="62" spans="1:9" ht="14.25" customHeight="1" x14ac:dyDescent="0.25">
      <c r="A62" s="54" t="s">
        <v>73</v>
      </c>
      <c r="B62" s="497"/>
      <c r="C62" s="313" t="s">
        <v>375</v>
      </c>
      <c r="D62" s="525"/>
      <c r="E62" s="393" t="s">
        <v>216</v>
      </c>
      <c r="F62" s="394"/>
      <c r="G62" s="394">
        <v>2</v>
      </c>
      <c r="H62" s="394">
        <v>500</v>
      </c>
      <c r="I62" s="394">
        <f>G62*H62</f>
        <v>1000</v>
      </c>
    </row>
    <row r="63" spans="1:9" ht="30" customHeight="1" x14ac:dyDescent="0.25">
      <c r="A63" s="54"/>
      <c r="B63" s="498"/>
      <c r="C63" s="313"/>
      <c r="D63" s="526"/>
      <c r="E63" s="395" t="s">
        <v>12</v>
      </c>
      <c r="F63" s="394"/>
      <c r="G63" s="394">
        <v>12</v>
      </c>
      <c r="H63" s="394">
        <v>55</v>
      </c>
      <c r="I63" s="394">
        <f t="shared" ref="I63" si="11">G63*H63</f>
        <v>660</v>
      </c>
    </row>
    <row r="64" spans="1:9" ht="17.25" customHeight="1" x14ac:dyDescent="0.25">
      <c r="A64" s="12"/>
      <c r="B64" s="496" t="s">
        <v>205</v>
      </c>
      <c r="C64" s="284"/>
      <c r="D64" s="479" t="s">
        <v>379</v>
      </c>
      <c r="E64" s="521" t="s">
        <v>349</v>
      </c>
      <c r="F64" s="521"/>
      <c r="G64" s="521"/>
      <c r="H64" s="522"/>
      <c r="I64" s="320">
        <f>I65++I66</f>
        <v>2820</v>
      </c>
    </row>
    <row r="65" spans="1:9" ht="17.25" customHeight="1" x14ac:dyDescent="0.25">
      <c r="A65" s="314" t="s">
        <v>76</v>
      </c>
      <c r="B65" s="497"/>
      <c r="C65" s="285" t="s">
        <v>330</v>
      </c>
      <c r="D65" s="525"/>
      <c r="E65" s="393" t="s">
        <v>216</v>
      </c>
      <c r="F65" s="394"/>
      <c r="G65" s="394">
        <v>3</v>
      </c>
      <c r="H65" s="394">
        <v>500</v>
      </c>
      <c r="I65" s="394">
        <f>G65*H65</f>
        <v>1500</v>
      </c>
    </row>
    <row r="66" spans="1:9" ht="17.25" customHeight="1" x14ac:dyDescent="0.25">
      <c r="A66" s="314"/>
      <c r="B66" s="498"/>
      <c r="C66" s="285"/>
      <c r="D66" s="526"/>
      <c r="E66" s="395" t="s">
        <v>12</v>
      </c>
      <c r="F66" s="394"/>
      <c r="G66" s="394">
        <v>24</v>
      </c>
      <c r="H66" s="394">
        <v>55</v>
      </c>
      <c r="I66" s="394">
        <f t="shared" ref="I66" si="12">G66*H66</f>
        <v>1320</v>
      </c>
    </row>
    <row r="67" spans="1:9" ht="17.25" customHeight="1" x14ac:dyDescent="0.25">
      <c r="A67" s="314"/>
      <c r="B67" s="496" t="s">
        <v>377</v>
      </c>
      <c r="C67" s="325" t="s">
        <v>378</v>
      </c>
      <c r="D67" s="479" t="s">
        <v>379</v>
      </c>
      <c r="E67" s="603" t="s">
        <v>349</v>
      </c>
      <c r="F67" s="604"/>
      <c r="G67" s="604"/>
      <c r="H67" s="605"/>
      <c r="I67" s="320">
        <f>I68+I69</f>
        <v>1160</v>
      </c>
    </row>
    <row r="68" spans="1:9" ht="17.25" customHeight="1" x14ac:dyDescent="0.25">
      <c r="A68" s="314" t="s">
        <v>78</v>
      </c>
      <c r="B68" s="543"/>
      <c r="C68" s="325"/>
      <c r="D68" s="525"/>
      <c r="E68" s="404" t="s">
        <v>216</v>
      </c>
      <c r="F68" s="394"/>
      <c r="G68" s="394">
        <v>1</v>
      </c>
      <c r="H68" s="394">
        <v>500</v>
      </c>
      <c r="I68" s="394">
        <v>500</v>
      </c>
    </row>
    <row r="69" spans="1:9" ht="17.25" customHeight="1" x14ac:dyDescent="0.25">
      <c r="A69" s="314"/>
      <c r="B69" s="582"/>
      <c r="C69" s="325"/>
      <c r="D69" s="526"/>
      <c r="E69" s="404" t="s">
        <v>12</v>
      </c>
      <c r="F69" s="394"/>
      <c r="G69" s="394">
        <v>12</v>
      </c>
      <c r="H69" s="394">
        <v>55</v>
      </c>
      <c r="I69" s="394">
        <f>H69*G69</f>
        <v>660</v>
      </c>
    </row>
    <row r="70" spans="1:9" ht="17.25" customHeight="1" x14ac:dyDescent="0.25">
      <c r="A70" s="12"/>
      <c r="B70" s="496" t="s">
        <v>324</v>
      </c>
      <c r="C70" s="284"/>
      <c r="D70" s="479" t="s">
        <v>379</v>
      </c>
      <c r="E70" s="504" t="s">
        <v>349</v>
      </c>
      <c r="F70" s="504"/>
      <c r="G70" s="504"/>
      <c r="H70" s="505"/>
      <c r="I70" s="299">
        <f>I71+I72</f>
        <v>2150</v>
      </c>
    </row>
    <row r="71" spans="1:9" ht="17.25" customHeight="1" x14ac:dyDescent="0.25">
      <c r="A71" s="314" t="s">
        <v>79</v>
      </c>
      <c r="B71" s="497"/>
      <c r="C71" s="285" t="s">
        <v>329</v>
      </c>
      <c r="D71" s="525"/>
      <c r="E71" s="302" t="s">
        <v>216</v>
      </c>
      <c r="F71" s="301"/>
      <c r="G71" s="301">
        <v>1</v>
      </c>
      <c r="H71" s="301">
        <v>500</v>
      </c>
      <c r="I71" s="301">
        <f>G71*H71</f>
        <v>500</v>
      </c>
    </row>
    <row r="72" spans="1:9" ht="17.25" customHeight="1" x14ac:dyDescent="0.25">
      <c r="A72" s="314"/>
      <c r="B72" s="498"/>
      <c r="C72" s="285"/>
      <c r="D72" s="526"/>
      <c r="E72" s="300" t="s">
        <v>12</v>
      </c>
      <c r="F72" s="301"/>
      <c r="G72" s="301">
        <v>30</v>
      </c>
      <c r="H72" s="301">
        <v>55</v>
      </c>
      <c r="I72" s="301">
        <f t="shared" ref="I72" si="13">G72*H72</f>
        <v>1650</v>
      </c>
    </row>
    <row r="73" spans="1:9" ht="18.75" customHeight="1" x14ac:dyDescent="0.25">
      <c r="A73" s="545" t="s">
        <v>103</v>
      </c>
      <c r="B73" s="545"/>
      <c r="C73" s="545"/>
      <c r="D73" s="545"/>
      <c r="E73" s="545"/>
      <c r="F73" s="545"/>
      <c r="G73" s="545"/>
      <c r="H73" s="545"/>
      <c r="I73" s="143">
        <f>I74+I77</f>
        <v>3485</v>
      </c>
    </row>
    <row r="74" spans="1:9" ht="16.5" customHeight="1" x14ac:dyDescent="0.25">
      <c r="A74" s="67"/>
      <c r="B74" s="496" t="s">
        <v>206</v>
      </c>
      <c r="C74" s="310"/>
      <c r="D74" s="478" t="s">
        <v>222</v>
      </c>
      <c r="E74" s="504" t="s">
        <v>349</v>
      </c>
      <c r="F74" s="504"/>
      <c r="G74" s="504"/>
      <c r="H74" s="505"/>
      <c r="I74" s="299">
        <f>I75+I76</f>
        <v>665</v>
      </c>
    </row>
    <row r="75" spans="1:9" ht="15.75" x14ac:dyDescent="0.25">
      <c r="A75" s="54" t="s">
        <v>82</v>
      </c>
      <c r="B75" s="497"/>
      <c r="C75" s="312" t="s">
        <v>338</v>
      </c>
      <c r="D75" s="492"/>
      <c r="E75" s="302" t="s">
        <v>216</v>
      </c>
      <c r="F75" s="301"/>
      <c r="G75" s="301">
        <v>1</v>
      </c>
      <c r="H75" s="301">
        <v>500</v>
      </c>
      <c r="I75" s="301">
        <f>G75*H75</f>
        <v>500</v>
      </c>
    </row>
    <row r="76" spans="1:9" ht="15.75" x14ac:dyDescent="0.25">
      <c r="A76" s="54"/>
      <c r="B76" s="498"/>
      <c r="C76" s="312"/>
      <c r="D76" s="493"/>
      <c r="E76" s="300" t="s">
        <v>12</v>
      </c>
      <c r="F76" s="301"/>
      <c r="G76" s="301">
        <v>3</v>
      </c>
      <c r="H76" s="301">
        <v>55</v>
      </c>
      <c r="I76" s="301">
        <f t="shared" ref="I76" si="14">G76*H76</f>
        <v>165</v>
      </c>
    </row>
    <row r="77" spans="1:9" ht="17.25" customHeight="1" x14ac:dyDescent="0.25">
      <c r="A77" s="67" t="s">
        <v>84</v>
      </c>
      <c r="B77" s="496" t="s">
        <v>380</v>
      </c>
      <c r="C77" s="479" t="s">
        <v>381</v>
      </c>
      <c r="D77" s="479" t="s">
        <v>379</v>
      </c>
      <c r="E77" s="504" t="s">
        <v>349</v>
      </c>
      <c r="F77" s="504"/>
      <c r="G77" s="504"/>
      <c r="H77" s="505"/>
      <c r="I77" s="299">
        <f>I78+I79</f>
        <v>2820</v>
      </c>
    </row>
    <row r="78" spans="1:9" ht="17.25" customHeight="1" x14ac:dyDescent="0.25">
      <c r="A78" s="54"/>
      <c r="B78" s="497"/>
      <c r="C78" s="525"/>
      <c r="D78" s="525"/>
      <c r="E78" s="351" t="s">
        <v>216</v>
      </c>
      <c r="F78" s="327"/>
      <c r="G78" s="327">
        <v>3</v>
      </c>
      <c r="H78" s="328">
        <v>500</v>
      </c>
      <c r="I78" s="330">
        <v>1500</v>
      </c>
    </row>
    <row r="79" spans="1:9" ht="33" customHeight="1" x14ac:dyDescent="0.25">
      <c r="A79" s="54"/>
      <c r="B79" s="498"/>
      <c r="C79" s="473"/>
      <c r="D79" s="473"/>
      <c r="E79" s="300" t="s">
        <v>12</v>
      </c>
      <c r="F79" s="301"/>
      <c r="G79" s="301">
        <v>24</v>
      </c>
      <c r="H79" s="301">
        <v>55</v>
      </c>
      <c r="I79" s="301">
        <f t="shared" ref="I79" si="15">G79*H79</f>
        <v>1320</v>
      </c>
    </row>
    <row r="80" spans="1:9" ht="18.75" customHeight="1" x14ac:dyDescent="0.25">
      <c r="A80" s="545" t="s">
        <v>114</v>
      </c>
      <c r="B80" s="545"/>
      <c r="C80" s="545"/>
      <c r="D80" s="545"/>
      <c r="E80" s="545"/>
      <c r="F80" s="545"/>
      <c r="G80" s="545"/>
      <c r="H80" s="545"/>
      <c r="I80" s="143">
        <f>I81</f>
        <v>4050</v>
      </c>
    </row>
    <row r="81" spans="1:9" ht="19.5" customHeight="1" x14ac:dyDescent="0.25">
      <c r="A81" s="67"/>
      <c r="B81" s="496" t="s">
        <v>207</v>
      </c>
      <c r="C81" s="546" t="s">
        <v>328</v>
      </c>
      <c r="D81" s="479" t="s">
        <v>379</v>
      </c>
      <c r="E81" s="504" t="s">
        <v>349</v>
      </c>
      <c r="F81" s="504"/>
      <c r="G81" s="504"/>
      <c r="H81" s="505"/>
      <c r="I81" s="299">
        <f>I82+I83</f>
        <v>4050</v>
      </c>
    </row>
    <row r="82" spans="1:9" ht="16.5" customHeight="1" x14ac:dyDescent="0.25">
      <c r="A82" s="54" t="s">
        <v>87</v>
      </c>
      <c r="B82" s="497"/>
      <c r="C82" s="469"/>
      <c r="D82" s="525"/>
      <c r="E82" s="302" t="s">
        <v>216</v>
      </c>
      <c r="F82" s="301"/>
      <c r="G82" s="301">
        <v>6</v>
      </c>
      <c r="H82" s="301">
        <v>400</v>
      </c>
      <c r="I82" s="301">
        <f>G82*H82</f>
        <v>2400</v>
      </c>
    </row>
    <row r="83" spans="1:9" ht="20.25" customHeight="1" x14ac:dyDescent="0.25">
      <c r="A83" s="54"/>
      <c r="B83" s="498"/>
      <c r="C83" s="470"/>
      <c r="D83" s="473"/>
      <c r="E83" s="300" t="s">
        <v>12</v>
      </c>
      <c r="F83" s="301"/>
      <c r="G83" s="301">
        <v>30</v>
      </c>
      <c r="H83" s="301">
        <v>55</v>
      </c>
      <c r="I83" s="301">
        <f t="shared" ref="I83" si="16">G83*H83</f>
        <v>1650</v>
      </c>
    </row>
    <row r="84" spans="1:9" ht="18.75" customHeight="1" x14ac:dyDescent="0.25">
      <c r="A84" s="545" t="s">
        <v>119</v>
      </c>
      <c r="B84" s="545"/>
      <c r="C84" s="545"/>
      <c r="D84" s="545"/>
      <c r="E84" s="545"/>
      <c r="F84" s="545"/>
      <c r="G84" s="545"/>
      <c r="H84" s="545"/>
      <c r="I84" s="143">
        <f>I85+I87+I90</f>
        <v>12420</v>
      </c>
    </row>
    <row r="85" spans="1:9" ht="15.75" customHeight="1" x14ac:dyDescent="0.25">
      <c r="A85" s="67" t="s">
        <v>89</v>
      </c>
      <c r="B85" s="563" t="s">
        <v>208</v>
      </c>
      <c r="C85" s="600" t="s">
        <v>339</v>
      </c>
      <c r="D85" s="478" t="s">
        <v>379</v>
      </c>
      <c r="E85" s="504" t="s">
        <v>349</v>
      </c>
      <c r="F85" s="504"/>
      <c r="G85" s="504"/>
      <c r="H85" s="505"/>
      <c r="I85" s="290">
        <f>I86</f>
        <v>1320</v>
      </c>
    </row>
    <row r="86" spans="1:9" ht="29.25" customHeight="1" x14ac:dyDescent="0.25">
      <c r="A86" s="54"/>
      <c r="B86" s="565"/>
      <c r="C86" s="601"/>
      <c r="D86" s="493"/>
      <c r="E86" s="304" t="s">
        <v>12</v>
      </c>
      <c r="F86" s="281"/>
      <c r="G86" s="281">
        <v>24</v>
      </c>
      <c r="H86" s="301">
        <v>55</v>
      </c>
      <c r="I86" s="281">
        <f t="shared" ref="I86" si="17">G86*H86</f>
        <v>1320</v>
      </c>
    </row>
    <row r="87" spans="1:9" ht="15" customHeight="1" x14ac:dyDescent="0.25">
      <c r="A87" s="67"/>
      <c r="B87" s="496" t="s">
        <v>225</v>
      </c>
      <c r="C87" s="600" t="s">
        <v>382</v>
      </c>
      <c r="D87" s="479" t="s">
        <v>379</v>
      </c>
      <c r="E87" s="504" t="s">
        <v>349</v>
      </c>
      <c r="F87" s="504"/>
      <c r="G87" s="504"/>
      <c r="H87" s="505"/>
      <c r="I87" s="299">
        <f>I88+I89</f>
        <v>9450</v>
      </c>
    </row>
    <row r="88" spans="1:9" ht="15.75" x14ac:dyDescent="0.25">
      <c r="A88" s="54" t="s">
        <v>92</v>
      </c>
      <c r="B88" s="497"/>
      <c r="C88" s="601"/>
      <c r="D88" s="525"/>
      <c r="E88" s="302" t="s">
        <v>216</v>
      </c>
      <c r="F88" s="301"/>
      <c r="G88" s="301">
        <v>14</v>
      </c>
      <c r="H88" s="301">
        <v>400</v>
      </c>
      <c r="I88" s="301">
        <f>G88*H88</f>
        <v>5600</v>
      </c>
    </row>
    <row r="89" spans="1:9" ht="15.75" x14ac:dyDescent="0.25">
      <c r="A89" s="54"/>
      <c r="B89" s="498"/>
      <c r="C89" s="285"/>
      <c r="D89" s="473"/>
      <c r="E89" s="300" t="s">
        <v>12</v>
      </c>
      <c r="F89" s="301"/>
      <c r="G89" s="301">
        <v>70</v>
      </c>
      <c r="H89" s="301">
        <v>55</v>
      </c>
      <c r="I89" s="301">
        <f t="shared" ref="I89" si="18">G89*H89</f>
        <v>3850</v>
      </c>
    </row>
    <row r="90" spans="1:9" ht="13.5" customHeight="1" x14ac:dyDescent="0.25">
      <c r="A90" s="67" t="s">
        <v>95</v>
      </c>
      <c r="B90" s="329" t="s">
        <v>383</v>
      </c>
      <c r="C90" s="479" t="s">
        <v>340</v>
      </c>
      <c r="D90" s="479" t="s">
        <v>384</v>
      </c>
      <c r="E90" s="504" t="s">
        <v>349</v>
      </c>
      <c r="F90" s="504"/>
      <c r="G90" s="504"/>
      <c r="H90" s="505"/>
      <c r="I90" s="299">
        <f>I91</f>
        <v>1650</v>
      </c>
    </row>
    <row r="91" spans="1:9" ht="18.75" customHeight="1" x14ac:dyDescent="0.25">
      <c r="A91" s="54"/>
      <c r="B91" s="311"/>
      <c r="C91" s="526"/>
      <c r="D91" s="526"/>
      <c r="E91" s="300" t="s">
        <v>12</v>
      </c>
      <c r="F91" s="301"/>
      <c r="G91" s="301">
        <v>30</v>
      </c>
      <c r="H91" s="301">
        <v>55</v>
      </c>
      <c r="I91" s="301">
        <f t="shared" ref="I91" si="19">G91*H91</f>
        <v>1650</v>
      </c>
    </row>
    <row r="92" spans="1:9" ht="18.75" customHeight="1" x14ac:dyDescent="0.25">
      <c r="A92" s="593" t="s">
        <v>127</v>
      </c>
      <c r="B92" s="594"/>
      <c r="C92" s="594"/>
      <c r="D92" s="594"/>
      <c r="E92" s="594"/>
      <c r="F92" s="594"/>
      <c r="G92" s="594"/>
      <c r="H92" s="594"/>
      <c r="I92" s="298">
        <f>I93+I98+I95</f>
        <v>5375</v>
      </c>
    </row>
    <row r="93" spans="1:9" ht="21.75" customHeight="1" x14ac:dyDescent="0.25">
      <c r="A93" s="391" t="s">
        <v>98</v>
      </c>
      <c r="B93" s="486" t="s">
        <v>385</v>
      </c>
      <c r="C93" s="397" t="s">
        <v>325</v>
      </c>
      <c r="D93" s="587" t="s">
        <v>335</v>
      </c>
      <c r="E93" s="521" t="s">
        <v>349</v>
      </c>
      <c r="F93" s="521"/>
      <c r="G93" s="521"/>
      <c r="H93" s="522"/>
      <c r="I93" s="320">
        <f>I94</f>
        <v>495</v>
      </c>
    </row>
    <row r="94" spans="1:9" ht="22.5" customHeight="1" x14ac:dyDescent="0.25">
      <c r="A94" s="392"/>
      <c r="B94" s="548"/>
      <c r="C94" s="398"/>
      <c r="D94" s="588"/>
      <c r="E94" s="395" t="s">
        <v>12</v>
      </c>
      <c r="F94" s="394"/>
      <c r="G94" s="394">
        <v>9</v>
      </c>
      <c r="H94" s="394">
        <v>55</v>
      </c>
      <c r="I94" s="394">
        <f t="shared" ref="I94" si="20">G94*H94</f>
        <v>495</v>
      </c>
    </row>
    <row r="95" spans="1:9" ht="18" customHeight="1" x14ac:dyDescent="0.25">
      <c r="A95" s="607" t="s">
        <v>104</v>
      </c>
      <c r="B95" s="486" t="s">
        <v>386</v>
      </c>
      <c r="C95" s="397" t="s">
        <v>387</v>
      </c>
      <c r="D95" s="551" t="s">
        <v>379</v>
      </c>
      <c r="E95" s="521" t="s">
        <v>349</v>
      </c>
      <c r="F95" s="521"/>
      <c r="G95" s="521"/>
      <c r="H95" s="522"/>
      <c r="I95" s="320">
        <f>I96+I97</f>
        <v>3225</v>
      </c>
    </row>
    <row r="96" spans="1:9" ht="18.75" customHeight="1" x14ac:dyDescent="0.25">
      <c r="A96" s="608"/>
      <c r="B96" s="487"/>
      <c r="C96" s="398"/>
      <c r="D96" s="552"/>
      <c r="E96" s="404" t="s">
        <v>216</v>
      </c>
      <c r="F96" s="394"/>
      <c r="G96" s="394">
        <v>6</v>
      </c>
      <c r="H96" s="394">
        <v>400</v>
      </c>
      <c r="I96" s="394">
        <f>G96*H96</f>
        <v>2400</v>
      </c>
    </row>
    <row r="97" spans="1:9" ht="17.25" customHeight="1" x14ac:dyDescent="0.25">
      <c r="A97" s="609"/>
      <c r="B97" s="550"/>
      <c r="C97" s="398"/>
      <c r="D97" s="517"/>
      <c r="E97" s="404" t="s">
        <v>12</v>
      </c>
      <c r="F97" s="394"/>
      <c r="G97" s="394">
        <v>15</v>
      </c>
      <c r="H97" s="394">
        <v>55</v>
      </c>
      <c r="I97" s="394">
        <f>H97*G97</f>
        <v>825</v>
      </c>
    </row>
    <row r="98" spans="1:9" ht="15" customHeight="1" x14ac:dyDescent="0.25">
      <c r="A98" s="391"/>
      <c r="B98" s="486" t="s">
        <v>388</v>
      </c>
      <c r="C98" s="655" t="s">
        <v>389</v>
      </c>
      <c r="D98" s="551" t="s">
        <v>379</v>
      </c>
      <c r="E98" s="669" t="s">
        <v>349</v>
      </c>
      <c r="F98" s="604"/>
      <c r="G98" s="604"/>
      <c r="H98" s="605"/>
      <c r="I98" s="320">
        <f>I99+I100</f>
        <v>1655</v>
      </c>
    </row>
    <row r="99" spans="1:9" ht="15.75" x14ac:dyDescent="0.25">
      <c r="A99" s="392" t="s">
        <v>108</v>
      </c>
      <c r="B99" s="547"/>
      <c r="C99" s="656"/>
      <c r="D99" s="552"/>
      <c r="E99" s="393" t="s">
        <v>216</v>
      </c>
      <c r="F99" s="394"/>
      <c r="G99" s="394">
        <v>1</v>
      </c>
      <c r="H99" s="394">
        <v>500</v>
      </c>
      <c r="I99" s="394">
        <v>500</v>
      </c>
    </row>
    <row r="100" spans="1:9" ht="15.75" x14ac:dyDescent="0.25">
      <c r="A100" s="392"/>
      <c r="B100" s="548"/>
      <c r="C100" s="657"/>
      <c r="D100" s="517"/>
      <c r="E100" s="395" t="s">
        <v>12</v>
      </c>
      <c r="F100" s="394"/>
      <c r="G100" s="394">
        <v>21</v>
      </c>
      <c r="H100" s="394">
        <v>55</v>
      </c>
      <c r="I100" s="394">
        <f t="shared" ref="I100" si="21">G100*H100</f>
        <v>1155</v>
      </c>
    </row>
    <row r="101" spans="1:9" ht="18.75" customHeight="1" x14ac:dyDescent="0.25">
      <c r="A101" s="544" t="s">
        <v>130</v>
      </c>
      <c r="B101" s="544"/>
      <c r="C101" s="544"/>
      <c r="D101" s="544"/>
      <c r="E101" s="544"/>
      <c r="F101" s="544"/>
      <c r="G101" s="544"/>
      <c r="H101" s="544"/>
      <c r="I101" s="323">
        <f>I108+I105+I102</f>
        <v>4830</v>
      </c>
    </row>
    <row r="102" spans="1:9" ht="18.75" customHeight="1" x14ac:dyDescent="0.25">
      <c r="A102" s="518" t="s">
        <v>111</v>
      </c>
      <c r="B102" s="468" t="s">
        <v>395</v>
      </c>
      <c r="C102" s="518" t="s">
        <v>396</v>
      </c>
      <c r="D102" s="518" t="s">
        <v>335</v>
      </c>
      <c r="E102" s="669" t="s">
        <v>349</v>
      </c>
      <c r="F102" s="604"/>
      <c r="G102" s="604"/>
      <c r="H102" s="605"/>
      <c r="I102" s="405">
        <f>I103+I104</f>
        <v>1160</v>
      </c>
    </row>
    <row r="103" spans="1:9" ht="18.75" customHeight="1" x14ac:dyDescent="0.25">
      <c r="A103" s="516"/>
      <c r="B103" s="513"/>
      <c r="C103" s="519"/>
      <c r="D103" s="519"/>
      <c r="E103" s="406" t="s">
        <v>216</v>
      </c>
      <c r="F103" s="407"/>
      <c r="G103" s="408">
        <v>1</v>
      </c>
      <c r="H103" s="409">
        <v>500</v>
      </c>
      <c r="I103" s="342">
        <v>500</v>
      </c>
    </row>
    <row r="104" spans="1:9" ht="26.25" customHeight="1" x14ac:dyDescent="0.25">
      <c r="A104" s="517"/>
      <c r="B104" s="514"/>
      <c r="C104" s="520"/>
      <c r="D104" s="520"/>
      <c r="E104" s="406" t="s">
        <v>12</v>
      </c>
      <c r="F104" s="407"/>
      <c r="G104" s="408">
        <v>12</v>
      </c>
      <c r="H104" s="409">
        <v>55</v>
      </c>
      <c r="I104" s="342">
        <f>H104*G104</f>
        <v>660</v>
      </c>
    </row>
    <row r="105" spans="1:9" ht="18.75" customHeight="1" x14ac:dyDescent="0.25">
      <c r="A105" s="518" t="s">
        <v>456</v>
      </c>
      <c r="B105" s="468" t="s">
        <v>392</v>
      </c>
      <c r="C105" s="518" t="s">
        <v>393</v>
      </c>
      <c r="D105" s="587" t="s">
        <v>394</v>
      </c>
      <c r="E105" s="669" t="s">
        <v>349</v>
      </c>
      <c r="F105" s="604"/>
      <c r="G105" s="604"/>
      <c r="H105" s="605"/>
      <c r="I105" s="405">
        <f>I106+I107</f>
        <v>2180</v>
      </c>
    </row>
    <row r="106" spans="1:9" ht="18.75" customHeight="1" x14ac:dyDescent="0.25">
      <c r="A106" s="516"/>
      <c r="B106" s="513"/>
      <c r="C106" s="516"/>
      <c r="D106" s="612"/>
      <c r="E106" s="410" t="s">
        <v>216</v>
      </c>
      <c r="F106" s="407"/>
      <c r="G106" s="408">
        <v>1</v>
      </c>
      <c r="H106" s="409">
        <v>500</v>
      </c>
      <c r="I106" s="342">
        <v>500</v>
      </c>
    </row>
    <row r="107" spans="1:9" ht="18.75" customHeight="1" x14ac:dyDescent="0.25">
      <c r="A107" s="517"/>
      <c r="B107" s="514"/>
      <c r="C107" s="517"/>
      <c r="D107" s="588"/>
      <c r="E107" s="410" t="s">
        <v>12</v>
      </c>
      <c r="F107" s="407"/>
      <c r="G107" s="408">
        <v>21</v>
      </c>
      <c r="H107" s="409">
        <v>80</v>
      </c>
      <c r="I107" s="342">
        <v>1680</v>
      </c>
    </row>
    <row r="108" spans="1:9" ht="17.25" customHeight="1" x14ac:dyDescent="0.25">
      <c r="A108" s="391"/>
      <c r="B108" s="533" t="s">
        <v>390</v>
      </c>
      <c r="C108" s="655" t="s">
        <v>391</v>
      </c>
      <c r="D108" s="587" t="s">
        <v>394</v>
      </c>
      <c r="E108" s="669" t="s">
        <v>349</v>
      </c>
      <c r="F108" s="604"/>
      <c r="G108" s="604"/>
      <c r="H108" s="605"/>
      <c r="I108" s="411">
        <f>I109+I110</f>
        <v>1490</v>
      </c>
    </row>
    <row r="109" spans="1:9" ht="21.75" customHeight="1" x14ac:dyDescent="0.25">
      <c r="A109" s="392" t="s">
        <v>457</v>
      </c>
      <c r="B109" s="534"/>
      <c r="C109" s="656"/>
      <c r="D109" s="612"/>
      <c r="E109" s="412" t="s">
        <v>216</v>
      </c>
      <c r="F109" s="367"/>
      <c r="G109" s="394">
        <v>1</v>
      </c>
      <c r="H109" s="394">
        <v>500</v>
      </c>
      <c r="I109" s="413">
        <f>G109*H109</f>
        <v>500</v>
      </c>
    </row>
    <row r="110" spans="1:9" ht="23.25" customHeight="1" x14ac:dyDescent="0.25">
      <c r="A110" s="392"/>
      <c r="B110" s="535"/>
      <c r="C110" s="657"/>
      <c r="D110" s="588"/>
      <c r="E110" s="414" t="s">
        <v>12</v>
      </c>
      <c r="F110" s="367"/>
      <c r="G110" s="394">
        <v>18</v>
      </c>
      <c r="H110" s="394">
        <v>55</v>
      </c>
      <c r="I110" s="413">
        <f t="shared" ref="I110" si="22">G110*H110</f>
        <v>990</v>
      </c>
    </row>
    <row r="111" spans="1:9" ht="18.75" customHeight="1" x14ac:dyDescent="0.25">
      <c r="A111" s="672" t="s">
        <v>137</v>
      </c>
      <c r="B111" s="672"/>
      <c r="C111" s="672"/>
      <c r="D111" s="672"/>
      <c r="E111" s="672"/>
      <c r="F111" s="672"/>
      <c r="G111" s="672"/>
      <c r="H111" s="672"/>
      <c r="I111" s="323">
        <f>I112+I119+I115</f>
        <v>36680</v>
      </c>
    </row>
    <row r="112" spans="1:9" ht="14.25" customHeight="1" x14ac:dyDescent="0.25">
      <c r="A112" s="67"/>
      <c r="B112" s="675" t="s">
        <v>397</v>
      </c>
      <c r="C112" s="597" t="s">
        <v>326</v>
      </c>
      <c r="D112" s="527" t="s">
        <v>341</v>
      </c>
      <c r="E112" s="476" t="s">
        <v>349</v>
      </c>
      <c r="F112" s="466"/>
      <c r="G112" s="466"/>
      <c r="H112" s="467"/>
      <c r="I112" s="299">
        <f>I113+I114</f>
        <v>1490</v>
      </c>
    </row>
    <row r="113" spans="1:9" ht="15.75" customHeight="1" x14ac:dyDescent="0.25">
      <c r="A113" s="54" t="s">
        <v>458</v>
      </c>
      <c r="B113" s="676"/>
      <c r="C113" s="673"/>
      <c r="D113" s="528"/>
      <c r="E113" s="303" t="s">
        <v>216</v>
      </c>
      <c r="F113" s="281"/>
      <c r="G113" s="281">
        <v>1</v>
      </c>
      <c r="H113" s="301">
        <v>500</v>
      </c>
      <c r="I113" s="301">
        <f>G113*H113</f>
        <v>500</v>
      </c>
    </row>
    <row r="114" spans="1:9" ht="15.75" x14ac:dyDescent="0.25">
      <c r="A114" s="60"/>
      <c r="B114" s="677"/>
      <c r="C114" s="674"/>
      <c r="D114" s="529"/>
      <c r="E114" s="304" t="s">
        <v>12</v>
      </c>
      <c r="F114" s="281"/>
      <c r="G114" s="281">
        <v>18</v>
      </c>
      <c r="H114" s="301">
        <v>55</v>
      </c>
      <c r="I114" s="301">
        <f t="shared" ref="I114" si="23">G114*H114</f>
        <v>990</v>
      </c>
    </row>
    <row r="115" spans="1:9" ht="15.75" x14ac:dyDescent="0.25">
      <c r="A115" s="54"/>
      <c r="B115" s="563" t="s">
        <v>398</v>
      </c>
      <c r="C115" s="597" t="s">
        <v>399</v>
      </c>
      <c r="D115" s="587" t="s">
        <v>342</v>
      </c>
      <c r="E115" s="669" t="s">
        <v>349</v>
      </c>
      <c r="F115" s="604"/>
      <c r="G115" s="604"/>
      <c r="H115" s="605"/>
      <c r="I115" s="320">
        <f>I116+I117+I118</f>
        <v>35025</v>
      </c>
    </row>
    <row r="116" spans="1:9" ht="15.75" customHeight="1" x14ac:dyDescent="0.25">
      <c r="A116" s="54" t="s">
        <v>459</v>
      </c>
      <c r="B116" s="592"/>
      <c r="C116" s="481"/>
      <c r="D116" s="516"/>
      <c r="E116" s="415" t="s">
        <v>216</v>
      </c>
      <c r="F116" s="416"/>
      <c r="G116" s="416">
        <v>75</v>
      </c>
      <c r="H116" s="400">
        <v>400</v>
      </c>
      <c r="I116" s="394">
        <f>H116*G116</f>
        <v>30000</v>
      </c>
    </row>
    <row r="117" spans="1:9" ht="15.75" x14ac:dyDescent="0.25">
      <c r="A117" s="54"/>
      <c r="B117" s="596"/>
      <c r="C117" s="482"/>
      <c r="D117" s="517"/>
      <c r="E117" s="415" t="s">
        <v>12</v>
      </c>
      <c r="F117" s="416"/>
      <c r="G117" s="416">
        <v>75</v>
      </c>
      <c r="H117" s="400">
        <v>55</v>
      </c>
      <c r="I117" s="394">
        <f>G117*H117</f>
        <v>4125</v>
      </c>
    </row>
    <row r="118" spans="1:9" ht="15.75" x14ac:dyDescent="0.25">
      <c r="A118" s="54"/>
      <c r="B118" s="443"/>
      <c r="C118" s="439"/>
      <c r="D118" s="433"/>
      <c r="E118" s="415" t="s">
        <v>454</v>
      </c>
      <c r="F118" s="416"/>
      <c r="G118" s="416">
        <v>3</v>
      </c>
      <c r="H118" s="434">
        <v>300</v>
      </c>
      <c r="I118" s="394">
        <f>H118*G118</f>
        <v>900</v>
      </c>
    </row>
    <row r="119" spans="1:9" ht="16.5" customHeight="1" x14ac:dyDescent="0.25">
      <c r="A119" s="306" t="s">
        <v>460</v>
      </c>
      <c r="B119" s="598" t="s">
        <v>211</v>
      </c>
      <c r="C119" s="305" t="s">
        <v>327</v>
      </c>
      <c r="D119" s="527" t="s">
        <v>342</v>
      </c>
      <c r="E119" s="476" t="s">
        <v>349</v>
      </c>
      <c r="F119" s="466"/>
      <c r="G119" s="466"/>
      <c r="H119" s="467"/>
      <c r="I119" s="299">
        <f>I120</f>
        <v>165</v>
      </c>
    </row>
    <row r="120" spans="1:9" ht="30" customHeight="1" x14ac:dyDescent="0.25">
      <c r="A120" s="308"/>
      <c r="B120" s="599"/>
      <c r="C120" s="309"/>
      <c r="D120" s="529"/>
      <c r="E120" s="300" t="s">
        <v>12</v>
      </c>
      <c r="F120" s="301"/>
      <c r="G120" s="301">
        <v>3</v>
      </c>
      <c r="H120" s="301">
        <v>55</v>
      </c>
      <c r="I120" s="301">
        <f t="shared" ref="I120" si="24">G120*H120</f>
        <v>165</v>
      </c>
    </row>
    <row r="121" spans="1:9" ht="15.75" x14ac:dyDescent="0.25">
      <c r="A121" s="152"/>
      <c r="B121" s="157"/>
      <c r="C121" s="134"/>
      <c r="D121" s="101"/>
      <c r="E121" s="101"/>
      <c r="F121" s="101"/>
      <c r="G121" s="101"/>
      <c r="H121" s="133"/>
      <c r="I121" s="135"/>
    </row>
    <row r="122" spans="1:9" ht="15.75" customHeight="1" x14ac:dyDescent="0.3">
      <c r="A122" s="532" t="s">
        <v>186</v>
      </c>
      <c r="B122" s="532"/>
      <c r="C122" s="532"/>
      <c r="D122" s="532"/>
      <c r="E122" s="532"/>
      <c r="F122" s="532"/>
      <c r="G122" s="532"/>
      <c r="H122" s="532"/>
      <c r="I122" s="317">
        <f>I125+I130+I146+I153+I158+I173+I188+I191+I195+I201+I209+I218</f>
        <v>625099.28600000008</v>
      </c>
    </row>
    <row r="123" spans="1:9" ht="15.75" x14ac:dyDescent="0.25">
      <c r="A123" s="152"/>
      <c r="B123" s="157"/>
      <c r="C123" s="136"/>
      <c r="D123" s="132"/>
      <c r="E123" s="132"/>
      <c r="F123" s="132"/>
      <c r="G123" s="132"/>
      <c r="H123" s="135"/>
      <c r="I123" s="291"/>
    </row>
    <row r="124" spans="1:9" ht="47.25" x14ac:dyDescent="0.25">
      <c r="A124" s="281" t="s">
        <v>2</v>
      </c>
      <c r="B124" s="318" t="s">
        <v>190</v>
      </c>
      <c r="C124" s="299" t="s">
        <v>191</v>
      </c>
      <c r="D124" s="299" t="s">
        <v>5</v>
      </c>
      <c r="E124" s="299" t="s">
        <v>19</v>
      </c>
      <c r="F124" s="299" t="s">
        <v>229</v>
      </c>
      <c r="G124" s="299" t="s">
        <v>228</v>
      </c>
      <c r="H124" s="299" t="s">
        <v>212</v>
      </c>
      <c r="I124" s="299" t="s">
        <v>8</v>
      </c>
    </row>
    <row r="125" spans="1:9" ht="21" customHeight="1" x14ac:dyDescent="0.25">
      <c r="A125" s="530" t="s">
        <v>21</v>
      </c>
      <c r="B125" s="531"/>
      <c r="C125" s="531"/>
      <c r="D125" s="531"/>
      <c r="E125" s="531"/>
      <c r="F125" s="531"/>
      <c r="G125" s="531"/>
      <c r="H125" s="531"/>
      <c r="I125" s="319">
        <f>I129+I126</f>
        <v>72000</v>
      </c>
    </row>
    <row r="126" spans="1:9" ht="21" customHeight="1" x14ac:dyDescent="0.25">
      <c r="A126" s="459" t="s">
        <v>11</v>
      </c>
      <c r="B126" s="453" t="s">
        <v>455</v>
      </c>
      <c r="C126" s="455"/>
      <c r="D126" s="457" t="s">
        <v>179</v>
      </c>
      <c r="E126" s="457" t="s">
        <v>217</v>
      </c>
      <c r="F126" s="456"/>
      <c r="G126" s="456"/>
      <c r="H126" s="456"/>
      <c r="I126" s="354">
        <f>I127+I128</f>
        <v>55200</v>
      </c>
    </row>
    <row r="127" spans="1:9" ht="21" customHeight="1" x14ac:dyDescent="0.25">
      <c r="A127" s="460"/>
      <c r="B127" s="454"/>
      <c r="C127" s="456"/>
      <c r="D127" s="458"/>
      <c r="E127" s="444" t="s">
        <v>147</v>
      </c>
      <c r="F127" s="444"/>
      <c r="G127" s="444"/>
      <c r="H127" s="444"/>
      <c r="I127" s="451">
        <v>40000</v>
      </c>
    </row>
    <row r="128" spans="1:9" ht="21" customHeight="1" x14ac:dyDescent="0.25">
      <c r="A128" s="461"/>
      <c r="B128" s="454"/>
      <c r="C128" s="456"/>
      <c r="D128" s="458"/>
      <c r="E128" s="444" t="s">
        <v>227</v>
      </c>
      <c r="F128" s="444">
        <v>4</v>
      </c>
      <c r="G128" s="444">
        <v>19</v>
      </c>
      <c r="H128" s="444">
        <v>200</v>
      </c>
      <c r="I128" s="451">
        <f>H128*G128*F128</f>
        <v>15200</v>
      </c>
    </row>
    <row r="129" spans="1:9" ht="38.25" customHeight="1" x14ac:dyDescent="0.25">
      <c r="A129" s="449" t="s">
        <v>14</v>
      </c>
      <c r="B129" s="315" t="s">
        <v>400</v>
      </c>
      <c r="C129" s="331"/>
      <c r="D129" s="444" t="s">
        <v>343</v>
      </c>
      <c r="E129" s="444" t="s">
        <v>147</v>
      </c>
      <c r="F129" s="444">
        <v>2</v>
      </c>
      <c r="G129" s="444">
        <v>12</v>
      </c>
      <c r="H129" s="444">
        <v>700</v>
      </c>
      <c r="I129" s="354">
        <f>H129*G129*F129</f>
        <v>16800</v>
      </c>
    </row>
    <row r="130" spans="1:9" ht="18.75" customHeight="1" x14ac:dyDescent="0.25">
      <c r="A130" s="455" t="s">
        <v>35</v>
      </c>
      <c r="B130" s="455"/>
      <c r="C130" s="455"/>
      <c r="D130" s="455"/>
      <c r="E130" s="455"/>
      <c r="F130" s="455"/>
      <c r="G130" s="455"/>
      <c r="H130" s="455"/>
      <c r="I130" s="148">
        <f>I131+I134+I137+I140+I143</f>
        <v>84300</v>
      </c>
    </row>
    <row r="131" spans="1:9" ht="18.75" customHeight="1" x14ac:dyDescent="0.25">
      <c r="A131" s="471" t="s">
        <v>15</v>
      </c>
      <c r="B131" s="468" t="s">
        <v>402</v>
      </c>
      <c r="C131" s="471" t="s">
        <v>403</v>
      </c>
      <c r="D131" s="471" t="s">
        <v>404</v>
      </c>
      <c r="E131" s="465" t="s">
        <v>217</v>
      </c>
      <c r="F131" s="466"/>
      <c r="G131" s="466"/>
      <c r="H131" s="467"/>
      <c r="I131" s="348">
        <f>I132+I133</f>
        <v>18200</v>
      </c>
    </row>
    <row r="132" spans="1:9" ht="18.75" customHeight="1" x14ac:dyDescent="0.25">
      <c r="A132" s="463"/>
      <c r="B132" s="469"/>
      <c r="C132" s="472"/>
      <c r="D132" s="472"/>
      <c r="E132" s="437" t="s">
        <v>429</v>
      </c>
      <c r="F132" s="353"/>
      <c r="G132" s="353"/>
      <c r="H132" s="355"/>
      <c r="I132" s="361">
        <v>15000</v>
      </c>
    </row>
    <row r="133" spans="1:9" ht="19.5" customHeight="1" x14ac:dyDescent="0.25">
      <c r="A133" s="464"/>
      <c r="B133" s="470"/>
      <c r="C133" s="473"/>
      <c r="D133" s="473"/>
      <c r="E133" s="437" t="s">
        <v>227</v>
      </c>
      <c r="F133" s="353">
        <v>1</v>
      </c>
      <c r="G133" s="353">
        <v>16</v>
      </c>
      <c r="H133" s="355">
        <v>200</v>
      </c>
      <c r="I133" s="363">
        <f>H133*G133*F133</f>
        <v>3200</v>
      </c>
    </row>
    <row r="134" spans="1:9" ht="19.5" customHeight="1" x14ac:dyDescent="0.25">
      <c r="A134" s="462" t="s">
        <v>31</v>
      </c>
      <c r="B134" s="477" t="s">
        <v>410</v>
      </c>
      <c r="C134" s="478" t="s">
        <v>411</v>
      </c>
      <c r="D134" s="478" t="s">
        <v>409</v>
      </c>
      <c r="E134" s="476" t="s">
        <v>217</v>
      </c>
      <c r="F134" s="466"/>
      <c r="G134" s="466"/>
      <c r="H134" s="467"/>
      <c r="I134" s="348">
        <f>I135+I136</f>
        <v>900</v>
      </c>
    </row>
    <row r="135" spans="1:9" ht="22.5" customHeight="1" x14ac:dyDescent="0.25">
      <c r="A135" s="463"/>
      <c r="B135" s="469"/>
      <c r="C135" s="474"/>
      <c r="D135" s="474"/>
      <c r="E135" s="437" t="s">
        <v>147</v>
      </c>
      <c r="F135" s="353">
        <v>1</v>
      </c>
      <c r="G135" s="353">
        <v>1</v>
      </c>
      <c r="H135" s="355">
        <v>700</v>
      </c>
      <c r="I135" s="363">
        <f>H135*G135*F135</f>
        <v>700</v>
      </c>
    </row>
    <row r="136" spans="1:9" ht="16.5" customHeight="1" x14ac:dyDescent="0.25">
      <c r="A136" s="464"/>
      <c r="B136" s="470"/>
      <c r="C136" s="475"/>
      <c r="D136" s="475"/>
      <c r="E136" s="437" t="s">
        <v>227</v>
      </c>
      <c r="F136" s="353">
        <v>1</v>
      </c>
      <c r="G136" s="353">
        <v>1</v>
      </c>
      <c r="H136" s="355">
        <v>200</v>
      </c>
      <c r="I136" s="363">
        <v>200</v>
      </c>
    </row>
    <row r="137" spans="1:9" ht="17.25" customHeight="1" x14ac:dyDescent="0.25">
      <c r="A137" s="471" t="s">
        <v>34</v>
      </c>
      <c r="B137" s="468" t="s">
        <v>407</v>
      </c>
      <c r="C137" s="478" t="s">
        <v>408</v>
      </c>
      <c r="D137" s="478" t="s">
        <v>409</v>
      </c>
      <c r="E137" s="465" t="s">
        <v>217</v>
      </c>
      <c r="F137" s="488"/>
      <c r="G137" s="488"/>
      <c r="H137" s="489"/>
      <c r="I137" s="348">
        <f>I138+I139</f>
        <v>22000</v>
      </c>
    </row>
    <row r="138" spans="1:9" ht="18.75" customHeight="1" x14ac:dyDescent="0.25">
      <c r="A138" s="463"/>
      <c r="B138" s="469"/>
      <c r="C138" s="481"/>
      <c r="D138" s="481"/>
      <c r="E138" s="437" t="s">
        <v>147</v>
      </c>
      <c r="F138" s="353">
        <v>2</v>
      </c>
      <c r="G138" s="353">
        <v>10</v>
      </c>
      <c r="H138" s="355">
        <v>700</v>
      </c>
      <c r="I138" s="363">
        <f>H138*G138*F138</f>
        <v>14000</v>
      </c>
    </row>
    <row r="139" spans="1:9" ht="18.75" customHeight="1" x14ac:dyDescent="0.25">
      <c r="A139" s="464"/>
      <c r="B139" s="470"/>
      <c r="C139" s="482"/>
      <c r="D139" s="482"/>
      <c r="E139" s="437" t="s">
        <v>227</v>
      </c>
      <c r="F139" s="353">
        <v>4</v>
      </c>
      <c r="G139" s="353">
        <v>10</v>
      </c>
      <c r="H139" s="355">
        <v>200</v>
      </c>
      <c r="I139" s="363">
        <f>H139*G139*F139</f>
        <v>8000</v>
      </c>
    </row>
    <row r="140" spans="1:9" ht="17.25" customHeight="1" x14ac:dyDescent="0.25">
      <c r="A140" s="471" t="s">
        <v>36</v>
      </c>
      <c r="B140" s="468" t="s">
        <v>405</v>
      </c>
      <c r="C140" s="471" t="s">
        <v>406</v>
      </c>
      <c r="D140" s="471" t="s">
        <v>404</v>
      </c>
      <c r="E140" s="465" t="s">
        <v>217</v>
      </c>
      <c r="F140" s="466"/>
      <c r="G140" s="466"/>
      <c r="H140" s="467"/>
      <c r="I140" s="348">
        <f>I141+I142</f>
        <v>27200</v>
      </c>
    </row>
    <row r="141" spans="1:9" ht="17.25" customHeight="1" x14ac:dyDescent="0.25">
      <c r="A141" s="463"/>
      <c r="B141" s="469"/>
      <c r="C141" s="472"/>
      <c r="D141" s="474"/>
      <c r="E141" s="437" t="s">
        <v>147</v>
      </c>
      <c r="F141" s="353">
        <v>2</v>
      </c>
      <c r="G141" s="353">
        <v>17</v>
      </c>
      <c r="H141" s="355">
        <v>700</v>
      </c>
      <c r="I141" s="363">
        <f>H141*G141*F141</f>
        <v>23800</v>
      </c>
    </row>
    <row r="142" spans="1:9" ht="21" customHeight="1" x14ac:dyDescent="0.25">
      <c r="A142" s="464"/>
      <c r="B142" s="470"/>
      <c r="C142" s="473"/>
      <c r="D142" s="475"/>
      <c r="E142" s="352" t="s">
        <v>227</v>
      </c>
      <c r="F142" s="353">
        <v>1</v>
      </c>
      <c r="G142" s="353">
        <v>17</v>
      </c>
      <c r="H142" s="355">
        <v>200</v>
      </c>
      <c r="I142" s="363">
        <f>H142*G142*F142</f>
        <v>3400</v>
      </c>
    </row>
    <row r="143" spans="1:9" ht="18" customHeight="1" x14ac:dyDescent="0.25">
      <c r="A143" s="480" t="s">
        <v>38</v>
      </c>
      <c r="B143" s="563" t="s">
        <v>401</v>
      </c>
      <c r="C143" s="479" t="s">
        <v>406</v>
      </c>
      <c r="D143" s="435" t="s">
        <v>343</v>
      </c>
      <c r="E143" s="536" t="s">
        <v>217</v>
      </c>
      <c r="F143" s="466"/>
      <c r="G143" s="466"/>
      <c r="H143" s="467"/>
      <c r="I143" s="320">
        <f>I144+I145</f>
        <v>16000</v>
      </c>
    </row>
    <row r="144" spans="1:9" ht="18.75" customHeight="1" x14ac:dyDescent="0.25">
      <c r="A144" s="481"/>
      <c r="B144" s="566"/>
      <c r="C144" s="472"/>
      <c r="D144" s="435"/>
      <c r="E144" s="436" t="s">
        <v>147</v>
      </c>
      <c r="F144" s="436">
        <v>1</v>
      </c>
      <c r="G144" s="436">
        <v>20</v>
      </c>
      <c r="H144" s="436">
        <v>600</v>
      </c>
      <c r="I144" s="413">
        <f>F144*G144*H144</f>
        <v>12000</v>
      </c>
    </row>
    <row r="145" spans="1:9" ht="18" customHeight="1" x14ac:dyDescent="0.25">
      <c r="A145" s="482"/>
      <c r="B145" s="567"/>
      <c r="C145" s="473"/>
      <c r="D145" s="436"/>
      <c r="E145" s="436" t="s">
        <v>227</v>
      </c>
      <c r="F145" s="436">
        <v>1</v>
      </c>
      <c r="G145" s="436">
        <v>20</v>
      </c>
      <c r="H145" s="436">
        <v>200</v>
      </c>
      <c r="I145" s="413">
        <f>F145*G145*H145</f>
        <v>4000</v>
      </c>
    </row>
    <row r="146" spans="1:9" ht="19.5" customHeight="1" x14ac:dyDescent="0.25">
      <c r="A146" s="530" t="s">
        <v>56</v>
      </c>
      <c r="B146" s="531"/>
      <c r="C146" s="531"/>
      <c r="D146" s="531"/>
      <c r="E146" s="531"/>
      <c r="F146" s="531"/>
      <c r="G146" s="531"/>
      <c r="H146" s="549"/>
      <c r="I146" s="148">
        <f>I147+I150</f>
        <v>20400</v>
      </c>
    </row>
    <row r="147" spans="1:9" ht="19.5" customHeight="1" x14ac:dyDescent="0.25">
      <c r="A147" s="471" t="s">
        <v>41</v>
      </c>
      <c r="B147" s="496" t="s">
        <v>412</v>
      </c>
      <c r="C147" s="479" t="s">
        <v>413</v>
      </c>
      <c r="D147" s="479" t="s">
        <v>203</v>
      </c>
      <c r="E147" s="504" t="s">
        <v>217</v>
      </c>
      <c r="F147" s="504"/>
      <c r="G147" s="504"/>
      <c r="H147" s="505"/>
      <c r="I147" s="348">
        <f>I148+I149</f>
        <v>10800</v>
      </c>
    </row>
    <row r="148" spans="1:9" ht="19.5" customHeight="1" x14ac:dyDescent="0.25">
      <c r="A148" s="464"/>
      <c r="B148" s="470"/>
      <c r="C148" s="473"/>
      <c r="D148" s="473"/>
      <c r="E148" s="444" t="s">
        <v>147</v>
      </c>
      <c r="F148" s="444">
        <v>2</v>
      </c>
      <c r="G148" s="444">
        <v>6</v>
      </c>
      <c r="H148" s="444">
        <v>700</v>
      </c>
      <c r="I148" s="363">
        <f>H148*G148*F148</f>
        <v>8400</v>
      </c>
    </row>
    <row r="149" spans="1:9" ht="19.5" customHeight="1" x14ac:dyDescent="0.25">
      <c r="A149" s="440"/>
      <c r="B149" s="441"/>
      <c r="C149" s="440"/>
      <c r="D149" s="440"/>
      <c r="E149" s="353" t="s">
        <v>227</v>
      </c>
      <c r="F149" s="353">
        <v>2</v>
      </c>
      <c r="G149" s="353">
        <v>6</v>
      </c>
      <c r="H149" s="355">
        <v>200</v>
      </c>
      <c r="I149" s="363">
        <f>H149*G149*F149</f>
        <v>2400</v>
      </c>
    </row>
    <row r="150" spans="1:9" ht="18" customHeight="1" x14ac:dyDescent="0.25">
      <c r="A150" s="478" t="s">
        <v>44</v>
      </c>
      <c r="B150" s="496" t="s">
        <v>194</v>
      </c>
      <c r="C150" s="479" t="s">
        <v>413</v>
      </c>
      <c r="D150" s="479" t="s">
        <v>416</v>
      </c>
      <c r="E150" s="504" t="s">
        <v>217</v>
      </c>
      <c r="F150" s="504"/>
      <c r="G150" s="504"/>
      <c r="H150" s="505"/>
      <c r="I150" s="357">
        <f>I151+I152</f>
        <v>9600</v>
      </c>
    </row>
    <row r="151" spans="1:9" ht="18" customHeight="1" x14ac:dyDescent="0.25">
      <c r="A151" s="481"/>
      <c r="B151" s="497"/>
      <c r="C151" s="525"/>
      <c r="D151" s="525"/>
      <c r="E151" s="351" t="s">
        <v>226</v>
      </c>
      <c r="F151" s="335">
        <v>1</v>
      </c>
      <c r="G151" s="335">
        <v>12</v>
      </c>
      <c r="H151" s="336">
        <v>600</v>
      </c>
      <c r="I151" s="364">
        <f>H151*G151*F151</f>
        <v>7200</v>
      </c>
    </row>
    <row r="152" spans="1:9" ht="18" customHeight="1" x14ac:dyDescent="0.25">
      <c r="A152" s="482"/>
      <c r="B152" s="543"/>
      <c r="C152" s="472"/>
      <c r="D152" s="472"/>
      <c r="E152" s="351" t="s">
        <v>227</v>
      </c>
      <c r="F152" s="335">
        <v>1</v>
      </c>
      <c r="G152" s="335">
        <v>12</v>
      </c>
      <c r="H152" s="336">
        <v>200</v>
      </c>
      <c r="I152" s="364">
        <f>H152*G152*F152</f>
        <v>2400</v>
      </c>
    </row>
    <row r="153" spans="1:9" ht="17.25" customHeight="1" x14ac:dyDescent="0.25">
      <c r="A153" s="576" t="s">
        <v>70</v>
      </c>
      <c r="B153" s="670"/>
      <c r="C153" s="670"/>
      <c r="D153" s="670"/>
      <c r="E153" s="670"/>
      <c r="F153" s="670"/>
      <c r="G153" s="670"/>
      <c r="H153" s="671"/>
      <c r="I153" s="356">
        <f>I154+I157</f>
        <v>24400</v>
      </c>
    </row>
    <row r="154" spans="1:9" ht="17.25" customHeight="1" x14ac:dyDescent="0.25">
      <c r="A154" s="442"/>
      <c r="B154" s="483" t="s">
        <v>417</v>
      </c>
      <c r="C154" s="456" t="s">
        <v>415</v>
      </c>
      <c r="D154" s="456" t="s">
        <v>343</v>
      </c>
      <c r="E154" s="485" t="s">
        <v>217</v>
      </c>
      <c r="F154" s="485"/>
      <c r="G154" s="485"/>
      <c r="H154" s="485"/>
      <c r="I154" s="446">
        <f>I155+I156</f>
        <v>16000</v>
      </c>
    </row>
    <row r="155" spans="1:9" ht="17.25" customHeight="1" x14ac:dyDescent="0.25">
      <c r="A155" s="452" t="s">
        <v>49</v>
      </c>
      <c r="B155" s="484"/>
      <c r="C155" s="484"/>
      <c r="D155" s="456"/>
      <c r="E155" s="15" t="s">
        <v>147</v>
      </c>
      <c r="F155" s="15">
        <v>1</v>
      </c>
      <c r="G155" s="15">
        <v>20</v>
      </c>
      <c r="H155" s="15">
        <v>600</v>
      </c>
      <c r="I155" s="445">
        <f>F155*G155*H155</f>
        <v>12000</v>
      </c>
    </row>
    <row r="156" spans="1:9" ht="21" customHeight="1" x14ac:dyDescent="0.25">
      <c r="A156" s="452"/>
      <c r="B156" s="484"/>
      <c r="C156" s="484"/>
      <c r="D156" s="456"/>
      <c r="E156" s="15" t="s">
        <v>227</v>
      </c>
      <c r="F156" s="15">
        <v>1</v>
      </c>
      <c r="G156" s="15">
        <v>20</v>
      </c>
      <c r="H156" s="15">
        <v>200</v>
      </c>
      <c r="I156" s="364">
        <f>F156*G156*H156</f>
        <v>4000</v>
      </c>
    </row>
    <row r="157" spans="1:9" ht="32.25" customHeight="1" x14ac:dyDescent="0.25">
      <c r="A157" s="452" t="s">
        <v>52</v>
      </c>
      <c r="B157" s="315" t="s">
        <v>414</v>
      </c>
      <c r="C157" s="345" t="s">
        <v>415</v>
      </c>
      <c r="D157" s="345" t="s">
        <v>416</v>
      </c>
      <c r="E157" s="15" t="s">
        <v>147</v>
      </c>
      <c r="F157" s="15">
        <v>2</v>
      </c>
      <c r="G157" s="15">
        <v>6</v>
      </c>
      <c r="H157" s="15">
        <v>700</v>
      </c>
      <c r="I157" s="357">
        <f>H157*G157*F157</f>
        <v>8400</v>
      </c>
    </row>
    <row r="158" spans="1:9" ht="18.75" customHeight="1" x14ac:dyDescent="0.25">
      <c r="A158" s="455" t="s">
        <v>81</v>
      </c>
      <c r="B158" s="455"/>
      <c r="C158" s="455"/>
      <c r="D158" s="455"/>
      <c r="E158" s="455"/>
      <c r="F158" s="455"/>
      <c r="G158" s="455"/>
      <c r="H158" s="455"/>
      <c r="I158" s="148">
        <f>I159+I162+I165+I170+I168</f>
        <v>104600.08600000001</v>
      </c>
    </row>
    <row r="159" spans="1:9" ht="18" customHeight="1" x14ac:dyDescent="0.25">
      <c r="A159" s="480" t="s">
        <v>57</v>
      </c>
      <c r="B159" s="496" t="s">
        <v>199</v>
      </c>
      <c r="C159" s="479"/>
      <c r="D159" s="479" t="s">
        <v>151</v>
      </c>
      <c r="E159" s="504" t="s">
        <v>217</v>
      </c>
      <c r="F159" s="504"/>
      <c r="G159" s="504"/>
      <c r="H159" s="505"/>
      <c r="I159" s="316">
        <f>I160+I161</f>
        <v>18000</v>
      </c>
    </row>
    <row r="160" spans="1:9" ht="15.75" x14ac:dyDescent="0.25">
      <c r="A160" s="494"/>
      <c r="B160" s="497"/>
      <c r="C160" s="525"/>
      <c r="D160" s="525"/>
      <c r="E160" s="315" t="s">
        <v>226</v>
      </c>
      <c r="F160" s="301">
        <v>2</v>
      </c>
      <c r="G160" s="301">
        <v>10</v>
      </c>
      <c r="H160" s="301">
        <v>700</v>
      </c>
      <c r="I160" s="324">
        <f>F160*G160*H160</f>
        <v>14000</v>
      </c>
    </row>
    <row r="161" spans="1:9" ht="15.75" x14ac:dyDescent="0.25">
      <c r="A161" s="495"/>
      <c r="B161" s="498"/>
      <c r="C161" s="526"/>
      <c r="D161" s="526"/>
      <c r="E161" s="315" t="s">
        <v>227</v>
      </c>
      <c r="F161" s="301">
        <v>2</v>
      </c>
      <c r="G161" s="301">
        <v>10</v>
      </c>
      <c r="H161" s="301">
        <v>200</v>
      </c>
      <c r="I161" s="324">
        <f>F161*G161*H161</f>
        <v>4000</v>
      </c>
    </row>
    <row r="162" spans="1:9" ht="16.5" customHeight="1" x14ac:dyDescent="0.25">
      <c r="A162" s="480" t="s">
        <v>60</v>
      </c>
      <c r="B162" s="496" t="s">
        <v>201</v>
      </c>
      <c r="C162" s="479"/>
      <c r="D162" s="479" t="s">
        <v>192</v>
      </c>
      <c r="E162" s="504" t="s">
        <v>217</v>
      </c>
      <c r="F162" s="504"/>
      <c r="G162" s="504"/>
      <c r="H162" s="505"/>
      <c r="I162" s="316">
        <f>I163+I164</f>
        <v>13800.006000000001</v>
      </c>
    </row>
    <row r="163" spans="1:9" ht="15.75" x14ac:dyDescent="0.25">
      <c r="A163" s="494"/>
      <c r="B163" s="497"/>
      <c r="C163" s="525"/>
      <c r="D163" s="525"/>
      <c r="E163" s="315" t="s">
        <v>226</v>
      </c>
      <c r="F163" s="301">
        <v>2</v>
      </c>
      <c r="G163" s="301">
        <v>9</v>
      </c>
      <c r="H163" s="301">
        <v>666.66700000000003</v>
      </c>
      <c r="I163" s="358">
        <f>F163*G163*H163</f>
        <v>12000.006000000001</v>
      </c>
    </row>
    <row r="164" spans="1:9" ht="15.75" x14ac:dyDescent="0.25">
      <c r="A164" s="495"/>
      <c r="B164" s="498"/>
      <c r="C164" s="526"/>
      <c r="D164" s="526"/>
      <c r="E164" s="315" t="s">
        <v>227</v>
      </c>
      <c r="F164" s="301">
        <v>1</v>
      </c>
      <c r="G164" s="301">
        <v>9</v>
      </c>
      <c r="H164" s="301">
        <v>200</v>
      </c>
      <c r="I164" s="324">
        <f>F164*G164*H164</f>
        <v>1800</v>
      </c>
    </row>
    <row r="165" spans="1:9" ht="16.5" customHeight="1" x14ac:dyDescent="0.25">
      <c r="A165" s="480" t="s">
        <v>67</v>
      </c>
      <c r="B165" s="496" t="s">
        <v>202</v>
      </c>
      <c r="C165" s="503"/>
      <c r="D165" s="503" t="s">
        <v>203</v>
      </c>
      <c r="E165" s="504" t="s">
        <v>217</v>
      </c>
      <c r="F165" s="504"/>
      <c r="G165" s="504"/>
      <c r="H165" s="505"/>
      <c r="I165" s="316">
        <f>I166+I167</f>
        <v>34400.080000000002</v>
      </c>
    </row>
    <row r="166" spans="1:9" ht="15.75" x14ac:dyDescent="0.25">
      <c r="A166" s="494"/>
      <c r="B166" s="497"/>
      <c r="C166" s="503"/>
      <c r="D166" s="503"/>
      <c r="E166" s="315" t="s">
        <v>226</v>
      </c>
      <c r="F166" s="301">
        <v>2</v>
      </c>
      <c r="G166" s="301">
        <v>22</v>
      </c>
      <c r="H166" s="301">
        <v>681.82</v>
      </c>
      <c r="I166" s="324">
        <f>F166*G166*H166</f>
        <v>30000.080000000002</v>
      </c>
    </row>
    <row r="167" spans="1:9" ht="15.75" x14ac:dyDescent="0.25">
      <c r="A167" s="495"/>
      <c r="B167" s="498"/>
      <c r="C167" s="479"/>
      <c r="D167" s="479"/>
      <c r="E167" s="315" t="s">
        <v>227</v>
      </c>
      <c r="F167" s="301">
        <v>1</v>
      </c>
      <c r="G167" s="301">
        <v>22</v>
      </c>
      <c r="H167" s="301">
        <v>200</v>
      </c>
      <c r="I167" s="324">
        <f>F167*G167*H167</f>
        <v>4400</v>
      </c>
    </row>
    <row r="168" spans="1:9" ht="20.25" customHeight="1" x14ac:dyDescent="0.25">
      <c r="A168" s="337"/>
      <c r="B168" s="496" t="s">
        <v>419</v>
      </c>
      <c r="C168" s="479"/>
      <c r="D168" s="479"/>
      <c r="E168" s="504" t="s">
        <v>217</v>
      </c>
      <c r="F168" s="504"/>
      <c r="G168" s="504"/>
      <c r="H168" s="505"/>
      <c r="I168" s="357">
        <f>I169</f>
        <v>22400</v>
      </c>
    </row>
    <row r="169" spans="1:9" ht="29.25" customHeight="1" x14ac:dyDescent="0.25">
      <c r="A169" s="337" t="s">
        <v>71</v>
      </c>
      <c r="B169" s="582"/>
      <c r="C169" s="473"/>
      <c r="D169" s="473"/>
      <c r="E169" s="359" t="s">
        <v>147</v>
      </c>
      <c r="F169" s="335">
        <v>2</v>
      </c>
      <c r="G169" s="335">
        <v>16</v>
      </c>
      <c r="H169" s="336">
        <v>700</v>
      </c>
      <c r="I169" s="324">
        <f>H169*G169*F169</f>
        <v>22400</v>
      </c>
    </row>
    <row r="170" spans="1:9" ht="15.75" x14ac:dyDescent="0.25">
      <c r="A170" s="499" t="s">
        <v>72</v>
      </c>
      <c r="B170" s="500" t="s">
        <v>418</v>
      </c>
      <c r="C170" s="503"/>
      <c r="D170" s="503"/>
      <c r="E170" s="504" t="s">
        <v>217</v>
      </c>
      <c r="F170" s="504"/>
      <c r="G170" s="504"/>
      <c r="H170" s="505"/>
      <c r="I170" s="357">
        <f>I171+I172</f>
        <v>16000</v>
      </c>
    </row>
    <row r="171" spans="1:9" ht="15.75" x14ac:dyDescent="0.25">
      <c r="A171" s="499"/>
      <c r="B171" s="501"/>
      <c r="C171" s="503"/>
      <c r="D171" s="503"/>
      <c r="E171" s="431" t="s">
        <v>147</v>
      </c>
      <c r="F171" s="431">
        <v>2</v>
      </c>
      <c r="G171" s="431">
        <v>10</v>
      </c>
      <c r="H171" s="432">
        <v>600</v>
      </c>
      <c r="I171" s="324">
        <f>F171*G171*H171</f>
        <v>12000</v>
      </c>
    </row>
    <row r="172" spans="1:9" ht="17.25" customHeight="1" x14ac:dyDescent="0.25">
      <c r="A172" s="499"/>
      <c r="B172" s="502"/>
      <c r="C172" s="503"/>
      <c r="D172" s="503"/>
      <c r="E172" s="121" t="s">
        <v>227</v>
      </c>
      <c r="F172" s="301">
        <v>2</v>
      </c>
      <c r="G172" s="301">
        <v>10</v>
      </c>
      <c r="H172" s="301">
        <v>200</v>
      </c>
      <c r="I172" s="271">
        <f>F172*G172*H172</f>
        <v>4000</v>
      </c>
    </row>
    <row r="173" spans="1:9" ht="18.75" customHeight="1" x14ac:dyDescent="0.25">
      <c r="A173" s="490" t="s">
        <v>94</v>
      </c>
      <c r="B173" s="490"/>
      <c r="C173" s="491"/>
      <c r="D173" s="491"/>
      <c r="E173" s="490"/>
      <c r="F173" s="490"/>
      <c r="G173" s="490"/>
      <c r="H173" s="490"/>
      <c r="I173" s="322">
        <f>I174+I177+I185+I180+I182+I185</f>
        <v>113399.20000000001</v>
      </c>
    </row>
    <row r="174" spans="1:9" ht="17.25" customHeight="1" x14ac:dyDescent="0.25">
      <c r="A174" s="480" t="s">
        <v>73</v>
      </c>
      <c r="B174" s="563" t="s">
        <v>420</v>
      </c>
      <c r="C174" s="479"/>
      <c r="D174" s="478" t="s">
        <v>203</v>
      </c>
      <c r="E174" s="504" t="s">
        <v>217</v>
      </c>
      <c r="F174" s="504"/>
      <c r="G174" s="504"/>
      <c r="H174" s="505"/>
      <c r="I174" s="316">
        <f>I175+I176</f>
        <v>25600</v>
      </c>
    </row>
    <row r="175" spans="1:9" ht="15.75" customHeight="1" x14ac:dyDescent="0.25">
      <c r="A175" s="494"/>
      <c r="B175" s="564"/>
      <c r="C175" s="525"/>
      <c r="D175" s="492"/>
      <c r="E175" s="315" t="s">
        <v>226</v>
      </c>
      <c r="F175" s="301">
        <v>1</v>
      </c>
      <c r="G175" s="301">
        <v>32</v>
      </c>
      <c r="H175" s="301">
        <v>600</v>
      </c>
      <c r="I175" s="324">
        <f>H175*G175*F175</f>
        <v>19200</v>
      </c>
    </row>
    <row r="176" spans="1:9" ht="15.75" customHeight="1" x14ac:dyDescent="0.25">
      <c r="A176" s="495"/>
      <c r="B176" s="565"/>
      <c r="C176" s="526"/>
      <c r="D176" s="493"/>
      <c r="E176" s="315" t="s">
        <v>227</v>
      </c>
      <c r="F176" s="301">
        <v>1</v>
      </c>
      <c r="G176" s="301">
        <v>32</v>
      </c>
      <c r="H176" s="301">
        <v>200</v>
      </c>
      <c r="I176" s="324">
        <f>H176*G176*F176</f>
        <v>6400</v>
      </c>
    </row>
    <row r="177" spans="1:9" ht="15.75" customHeight="1" x14ac:dyDescent="0.25">
      <c r="A177" s="480" t="s">
        <v>76</v>
      </c>
      <c r="B177" s="486" t="s">
        <v>421</v>
      </c>
      <c r="C177" s="551"/>
      <c r="D177" s="551" t="s">
        <v>343</v>
      </c>
      <c r="E177" s="521" t="s">
        <v>217</v>
      </c>
      <c r="F177" s="521"/>
      <c r="G177" s="521"/>
      <c r="H177" s="522"/>
      <c r="I177" s="316">
        <f>I178+I179</f>
        <v>22000</v>
      </c>
    </row>
    <row r="178" spans="1:9" ht="15.75" x14ac:dyDescent="0.25">
      <c r="A178" s="494"/>
      <c r="B178" s="547"/>
      <c r="C178" s="552"/>
      <c r="D178" s="552"/>
      <c r="E178" s="417" t="s">
        <v>226</v>
      </c>
      <c r="F178" s="394">
        <v>2</v>
      </c>
      <c r="G178" s="394">
        <v>10</v>
      </c>
      <c r="H178" s="394">
        <v>700</v>
      </c>
      <c r="I178" s="324">
        <f>H178*G178*F178</f>
        <v>14000</v>
      </c>
    </row>
    <row r="179" spans="1:9" ht="15.75" x14ac:dyDescent="0.25">
      <c r="A179" s="495"/>
      <c r="B179" s="548"/>
      <c r="C179" s="595"/>
      <c r="D179" s="595"/>
      <c r="E179" s="417" t="s">
        <v>227</v>
      </c>
      <c r="F179" s="394">
        <v>4</v>
      </c>
      <c r="G179" s="394">
        <v>10</v>
      </c>
      <c r="H179" s="394">
        <v>200</v>
      </c>
      <c r="I179" s="324">
        <f>H179*G179*F179</f>
        <v>8000</v>
      </c>
    </row>
    <row r="180" spans="1:9" ht="15.75" x14ac:dyDescent="0.25">
      <c r="A180" s="480" t="s">
        <v>78</v>
      </c>
      <c r="B180" s="486" t="s">
        <v>425</v>
      </c>
      <c r="C180" s="418"/>
      <c r="D180" s="418"/>
      <c r="E180" s="521" t="s">
        <v>217</v>
      </c>
      <c r="F180" s="521"/>
      <c r="G180" s="521"/>
      <c r="H180" s="522"/>
      <c r="I180" s="357">
        <f>I181</f>
        <v>8400</v>
      </c>
    </row>
    <row r="181" spans="1:9" ht="19.5" customHeight="1" x14ac:dyDescent="0.25">
      <c r="A181" s="553"/>
      <c r="B181" s="487"/>
      <c r="C181" s="418"/>
      <c r="D181" s="418"/>
      <c r="E181" s="419" t="s">
        <v>147</v>
      </c>
      <c r="F181" s="420">
        <v>2</v>
      </c>
      <c r="G181" s="420">
        <v>6</v>
      </c>
      <c r="H181" s="400">
        <v>700</v>
      </c>
      <c r="I181" s="324">
        <f>H181*G181*F181</f>
        <v>8400</v>
      </c>
    </row>
    <row r="182" spans="1:9" ht="15.75" x14ac:dyDescent="0.25">
      <c r="A182" s="494" t="s">
        <v>79</v>
      </c>
      <c r="B182" s="486" t="s">
        <v>423</v>
      </c>
      <c r="C182" s="551"/>
      <c r="D182" s="551" t="s">
        <v>424</v>
      </c>
      <c r="E182" s="521" t="s">
        <v>217</v>
      </c>
      <c r="F182" s="521"/>
      <c r="G182" s="521"/>
      <c r="H182" s="522"/>
      <c r="I182" s="357">
        <f>I183+I184</f>
        <v>27000</v>
      </c>
    </row>
    <row r="183" spans="1:9" ht="15.75" x14ac:dyDescent="0.25">
      <c r="A183" s="494"/>
      <c r="B183" s="547"/>
      <c r="C183" s="552"/>
      <c r="D183" s="552"/>
      <c r="E183" s="399" t="s">
        <v>226</v>
      </c>
      <c r="F183" s="420">
        <v>2</v>
      </c>
      <c r="G183" s="420">
        <v>15</v>
      </c>
      <c r="H183" s="400">
        <v>700</v>
      </c>
      <c r="I183" s="364">
        <f>H183*G183*F183</f>
        <v>21000</v>
      </c>
    </row>
    <row r="184" spans="1:9" ht="15.75" x14ac:dyDescent="0.25">
      <c r="A184" s="554"/>
      <c r="B184" s="550"/>
      <c r="C184" s="517"/>
      <c r="D184" s="517"/>
      <c r="E184" s="419" t="s">
        <v>227</v>
      </c>
      <c r="F184" s="420">
        <v>2</v>
      </c>
      <c r="G184" s="420">
        <v>15</v>
      </c>
      <c r="H184" s="400">
        <v>200</v>
      </c>
      <c r="I184" s="324">
        <f>H184*G184*F184</f>
        <v>6000</v>
      </c>
    </row>
    <row r="185" spans="1:9" ht="16.5" customHeight="1" x14ac:dyDescent="0.25">
      <c r="A185" s="480" t="s">
        <v>82</v>
      </c>
      <c r="B185" s="486" t="s">
        <v>422</v>
      </c>
      <c r="C185" s="551"/>
      <c r="D185" s="551" t="s">
        <v>203</v>
      </c>
      <c r="E185" s="521" t="s">
        <v>217</v>
      </c>
      <c r="F185" s="521"/>
      <c r="G185" s="521"/>
      <c r="H185" s="522"/>
      <c r="I185" s="316">
        <f>I186+I187</f>
        <v>15199.6</v>
      </c>
    </row>
    <row r="186" spans="1:9" ht="15.75" x14ac:dyDescent="0.25">
      <c r="A186" s="494"/>
      <c r="B186" s="547"/>
      <c r="C186" s="552"/>
      <c r="D186" s="552"/>
      <c r="E186" s="417" t="s">
        <v>226</v>
      </c>
      <c r="F186" s="394">
        <v>2</v>
      </c>
      <c r="G186" s="394">
        <v>26</v>
      </c>
      <c r="H186" s="394">
        <v>192.3</v>
      </c>
      <c r="I186" s="324">
        <f>H186*G186*F186</f>
        <v>9999.6</v>
      </c>
    </row>
    <row r="187" spans="1:9" ht="15.75" x14ac:dyDescent="0.25">
      <c r="A187" s="495"/>
      <c r="B187" s="548"/>
      <c r="C187" s="595"/>
      <c r="D187" s="595"/>
      <c r="E187" s="417" t="s">
        <v>227</v>
      </c>
      <c r="F187" s="394">
        <v>1</v>
      </c>
      <c r="G187" s="394">
        <v>26</v>
      </c>
      <c r="H187" s="394">
        <v>200</v>
      </c>
      <c r="I187" s="324">
        <f>H187*G187*F187</f>
        <v>5200</v>
      </c>
    </row>
    <row r="188" spans="1:9" ht="21" customHeight="1" x14ac:dyDescent="0.25">
      <c r="A188" s="544" t="s">
        <v>103</v>
      </c>
      <c r="B188" s="544"/>
      <c r="C188" s="544"/>
      <c r="D188" s="544"/>
      <c r="E188" s="544"/>
      <c r="F188" s="544"/>
      <c r="G188" s="544"/>
      <c r="H188" s="544"/>
      <c r="I188" s="356">
        <f>I189</f>
        <v>14000</v>
      </c>
    </row>
    <row r="189" spans="1:9" ht="18.75" customHeight="1" x14ac:dyDescent="0.25">
      <c r="A189" s="480" t="s">
        <v>84</v>
      </c>
      <c r="B189" s="533" t="s">
        <v>426</v>
      </c>
      <c r="C189" s="551"/>
      <c r="D189" s="480" t="s">
        <v>427</v>
      </c>
      <c r="E189" s="521" t="s">
        <v>217</v>
      </c>
      <c r="F189" s="521"/>
      <c r="G189" s="521"/>
      <c r="H189" s="522"/>
      <c r="I189" s="357">
        <f>I190</f>
        <v>14000</v>
      </c>
    </row>
    <row r="190" spans="1:9" ht="15.75" x14ac:dyDescent="0.25">
      <c r="A190" s="494"/>
      <c r="B190" s="534"/>
      <c r="C190" s="552"/>
      <c r="D190" s="494"/>
      <c r="E190" s="417" t="s">
        <v>226</v>
      </c>
      <c r="F190" s="394">
        <v>2</v>
      </c>
      <c r="G190" s="394">
        <v>10</v>
      </c>
      <c r="H190" s="394">
        <v>700</v>
      </c>
      <c r="I190" s="324">
        <f>H190*G190*F190</f>
        <v>14000</v>
      </c>
    </row>
    <row r="191" spans="1:9" ht="15.75" x14ac:dyDescent="0.25">
      <c r="A191" s="555" t="s">
        <v>114</v>
      </c>
      <c r="B191" s="556"/>
      <c r="C191" s="556"/>
      <c r="D191" s="556"/>
      <c r="E191" s="556"/>
      <c r="F191" s="556"/>
      <c r="G191" s="556"/>
      <c r="H191" s="557"/>
      <c r="I191" s="356">
        <f>I192</f>
        <v>11800</v>
      </c>
    </row>
    <row r="192" spans="1:9" ht="15.75" x14ac:dyDescent="0.25">
      <c r="A192" s="569" t="s">
        <v>87</v>
      </c>
      <c r="B192" s="477" t="s">
        <v>428</v>
      </c>
      <c r="C192" s="561"/>
      <c r="D192" s="560" t="s">
        <v>203</v>
      </c>
      <c r="E192" s="521" t="s">
        <v>217</v>
      </c>
      <c r="F192" s="521"/>
      <c r="G192" s="521"/>
      <c r="H192" s="522"/>
      <c r="I192" s="357">
        <f>I193+I194</f>
        <v>11800</v>
      </c>
    </row>
    <row r="193" spans="1:9" ht="15.75" x14ac:dyDescent="0.25">
      <c r="A193" s="570"/>
      <c r="B193" s="558"/>
      <c r="C193" s="562"/>
      <c r="D193" s="553"/>
      <c r="E193" s="404" t="s">
        <v>429</v>
      </c>
      <c r="F193" s="394"/>
      <c r="G193" s="394"/>
      <c r="H193" s="394"/>
      <c r="I193" s="324">
        <v>10000</v>
      </c>
    </row>
    <row r="194" spans="1:9" ht="15.75" x14ac:dyDescent="0.25">
      <c r="A194" s="571"/>
      <c r="B194" s="559"/>
      <c r="C194" s="559"/>
      <c r="D194" s="559"/>
      <c r="E194" s="421" t="s">
        <v>227</v>
      </c>
      <c r="F194" s="421">
        <v>1</v>
      </c>
      <c r="G194" s="421">
        <v>9</v>
      </c>
      <c r="H194" s="421">
        <v>200</v>
      </c>
      <c r="I194" s="324">
        <f>F194*G194*H194</f>
        <v>1800</v>
      </c>
    </row>
    <row r="195" spans="1:9" ht="20.25" customHeight="1" x14ac:dyDescent="0.25">
      <c r="A195" s="455" t="s">
        <v>119</v>
      </c>
      <c r="B195" s="455"/>
      <c r="C195" s="455"/>
      <c r="D195" s="455"/>
      <c r="E195" s="455"/>
      <c r="F195" s="455"/>
      <c r="G195" s="455"/>
      <c r="H195" s="455"/>
      <c r="I195" s="148">
        <f>I199+I196</f>
        <v>42600</v>
      </c>
    </row>
    <row r="196" spans="1:9" ht="16.5" customHeight="1" x14ac:dyDescent="0.25">
      <c r="A196" s="471" t="s">
        <v>89</v>
      </c>
      <c r="B196" s="572" t="s">
        <v>430</v>
      </c>
      <c r="C196" s="575"/>
      <c r="D196" s="575"/>
      <c r="E196" s="504" t="s">
        <v>217</v>
      </c>
      <c r="F196" s="504"/>
      <c r="G196" s="504"/>
      <c r="H196" s="505"/>
      <c r="I196" s="348">
        <f>I197+I198</f>
        <v>20200</v>
      </c>
    </row>
    <row r="197" spans="1:9" ht="15.75" customHeight="1" x14ac:dyDescent="0.25">
      <c r="A197" s="463"/>
      <c r="B197" s="573"/>
      <c r="C197" s="472"/>
      <c r="D197" s="472"/>
      <c r="E197" s="360" t="s">
        <v>429</v>
      </c>
      <c r="F197" s="353"/>
      <c r="G197" s="353">
        <v>26</v>
      </c>
      <c r="H197" s="355"/>
      <c r="I197" s="361">
        <v>15000</v>
      </c>
    </row>
    <row r="198" spans="1:9" ht="16.5" customHeight="1" x14ac:dyDescent="0.25">
      <c r="A198" s="464"/>
      <c r="B198" s="574"/>
      <c r="C198" s="473"/>
      <c r="D198" s="473"/>
      <c r="E198" s="360" t="s">
        <v>227</v>
      </c>
      <c r="F198" s="353">
        <v>1</v>
      </c>
      <c r="G198" s="353">
        <v>26</v>
      </c>
      <c r="H198" s="355">
        <v>200</v>
      </c>
      <c r="I198" s="361">
        <f>F198*G198*H198</f>
        <v>5200</v>
      </c>
    </row>
    <row r="199" spans="1:9" ht="15.75" x14ac:dyDescent="0.25">
      <c r="A199" s="478" t="s">
        <v>92</v>
      </c>
      <c r="B199" s="563" t="s">
        <v>400</v>
      </c>
      <c r="C199" s="478"/>
      <c r="D199" s="478"/>
      <c r="E199" s="536" t="s">
        <v>217</v>
      </c>
      <c r="F199" s="504"/>
      <c r="G199" s="504"/>
      <c r="H199" s="505"/>
      <c r="I199" s="357">
        <f>I200</f>
        <v>22400</v>
      </c>
    </row>
    <row r="200" spans="1:9" ht="15.75" x14ac:dyDescent="0.25">
      <c r="A200" s="492"/>
      <c r="B200" s="566"/>
      <c r="C200" s="492"/>
      <c r="D200" s="492"/>
      <c r="E200" s="315" t="s">
        <v>226</v>
      </c>
      <c r="F200" s="301">
        <v>2</v>
      </c>
      <c r="G200" s="301">
        <v>16</v>
      </c>
      <c r="H200" s="301">
        <v>700</v>
      </c>
      <c r="I200" s="324">
        <f t="shared" ref="I200" si="25">H200*G200*F200</f>
        <v>22400</v>
      </c>
    </row>
    <row r="201" spans="1:9" ht="15.75" x14ac:dyDescent="0.25">
      <c r="A201" s="576" t="s">
        <v>127</v>
      </c>
      <c r="B201" s="577"/>
      <c r="C201" s="577"/>
      <c r="D201" s="577"/>
      <c r="E201" s="577"/>
      <c r="F201" s="577"/>
      <c r="G201" s="577"/>
      <c r="H201" s="578"/>
      <c r="I201" s="356">
        <f>I202+I204+I206</f>
        <v>41000</v>
      </c>
    </row>
    <row r="202" spans="1:9" ht="15.75" x14ac:dyDescent="0.25">
      <c r="A202" s="589" t="s">
        <v>95</v>
      </c>
      <c r="B202" s="579" t="s">
        <v>431</v>
      </c>
      <c r="C202" s="581"/>
      <c r="D202" s="478" t="s">
        <v>427</v>
      </c>
      <c r="E202" s="536" t="s">
        <v>217</v>
      </c>
      <c r="F202" s="504"/>
      <c r="G202" s="504"/>
      <c r="H202" s="505"/>
      <c r="I202" s="357">
        <v>4000</v>
      </c>
    </row>
    <row r="203" spans="1:9" ht="15.75" x14ac:dyDescent="0.25">
      <c r="A203" s="590"/>
      <c r="B203" s="580"/>
      <c r="C203" s="540"/>
      <c r="D203" s="540"/>
      <c r="E203" s="315"/>
      <c r="F203" s="338"/>
      <c r="G203" s="338"/>
      <c r="H203" s="338"/>
      <c r="I203" s="324">
        <v>0</v>
      </c>
    </row>
    <row r="204" spans="1:9" ht="15.75" x14ac:dyDescent="0.25">
      <c r="A204" s="537" t="s">
        <v>98</v>
      </c>
      <c r="B204" s="546" t="s">
        <v>432</v>
      </c>
      <c r="C204" s="541"/>
      <c r="D204" s="591" t="s">
        <v>343</v>
      </c>
      <c r="E204" s="536" t="s">
        <v>217</v>
      </c>
      <c r="F204" s="504"/>
      <c r="G204" s="504"/>
      <c r="H204" s="505"/>
      <c r="I204" s="357">
        <f>I205</f>
        <v>21000</v>
      </c>
    </row>
    <row r="205" spans="1:9" ht="15.75" x14ac:dyDescent="0.25">
      <c r="A205" s="481"/>
      <c r="B205" s="542"/>
      <c r="C205" s="542"/>
      <c r="D205" s="592"/>
      <c r="E205" s="315" t="s">
        <v>226</v>
      </c>
      <c r="F205" s="338">
        <v>2</v>
      </c>
      <c r="G205" s="338">
        <v>15</v>
      </c>
      <c r="H205" s="338">
        <v>700</v>
      </c>
      <c r="I205" s="324">
        <f>H205*G205*F205</f>
        <v>21000</v>
      </c>
    </row>
    <row r="206" spans="1:9" ht="15.75" x14ac:dyDescent="0.25">
      <c r="A206" s="537" t="s">
        <v>104</v>
      </c>
      <c r="B206" s="538" t="s">
        <v>417</v>
      </c>
      <c r="C206" s="541"/>
      <c r="D206" s="537" t="s">
        <v>343</v>
      </c>
      <c r="E206" s="536" t="s">
        <v>217</v>
      </c>
      <c r="F206" s="504"/>
      <c r="G206" s="504"/>
      <c r="H206" s="505"/>
      <c r="I206" s="357">
        <f>I207+I208</f>
        <v>16000</v>
      </c>
    </row>
    <row r="207" spans="1:9" ht="15.75" x14ac:dyDescent="0.25">
      <c r="A207" s="481"/>
      <c r="B207" s="539"/>
      <c r="C207" s="542"/>
      <c r="D207" s="481"/>
      <c r="E207" s="438" t="s">
        <v>147</v>
      </c>
      <c r="F207" s="431">
        <v>1</v>
      </c>
      <c r="G207" s="431">
        <v>20</v>
      </c>
      <c r="H207" s="432">
        <v>600</v>
      </c>
      <c r="I207" s="364">
        <f>H207*G207*F207</f>
        <v>12000</v>
      </c>
    </row>
    <row r="208" spans="1:9" ht="15.75" x14ac:dyDescent="0.25">
      <c r="A208" s="482"/>
      <c r="B208" s="540"/>
      <c r="C208" s="540"/>
      <c r="D208" s="482"/>
      <c r="E208" s="315" t="s">
        <v>227</v>
      </c>
      <c r="F208" s="338">
        <v>1</v>
      </c>
      <c r="G208" s="338">
        <v>20</v>
      </c>
      <c r="H208" s="338">
        <v>200</v>
      </c>
      <c r="I208" s="324">
        <f>H208*G208*F208</f>
        <v>4000</v>
      </c>
    </row>
    <row r="209" spans="1:9" ht="21.75" customHeight="1" x14ac:dyDescent="0.25">
      <c r="A209" s="455" t="s">
        <v>130</v>
      </c>
      <c r="B209" s="455"/>
      <c r="C209" s="455"/>
      <c r="D209" s="455"/>
      <c r="E209" s="455"/>
      <c r="F209" s="455"/>
      <c r="G209" s="455"/>
      <c r="H209" s="455"/>
      <c r="I209" s="323">
        <f>I210+I216+I213</f>
        <v>51600</v>
      </c>
    </row>
    <row r="210" spans="1:9" ht="21" customHeight="1" x14ac:dyDescent="0.25">
      <c r="A210" s="471" t="s">
        <v>108</v>
      </c>
      <c r="B210" s="572" t="s">
        <v>434</v>
      </c>
      <c r="C210" s="575"/>
      <c r="D210" s="471" t="s">
        <v>453</v>
      </c>
      <c r="E210" s="504" t="s">
        <v>217</v>
      </c>
      <c r="F210" s="504"/>
      <c r="G210" s="504"/>
      <c r="H210" s="505"/>
      <c r="I210" s="362">
        <f>I211+I212</f>
        <v>16000</v>
      </c>
    </row>
    <row r="211" spans="1:9" ht="21.75" customHeight="1" x14ac:dyDescent="0.25">
      <c r="A211" s="585"/>
      <c r="B211" s="584"/>
      <c r="C211" s="586"/>
      <c r="D211" s="585"/>
      <c r="E211" s="351" t="s">
        <v>147</v>
      </c>
      <c r="F211" s="431">
        <v>1</v>
      </c>
      <c r="G211" s="431">
        <v>20</v>
      </c>
      <c r="H211" s="432">
        <v>600</v>
      </c>
      <c r="I211" s="448">
        <f>H211*G211*F211</f>
        <v>12000</v>
      </c>
    </row>
    <row r="212" spans="1:9" ht="18.75" customHeight="1" x14ac:dyDescent="0.25">
      <c r="A212" s="464"/>
      <c r="B212" s="574"/>
      <c r="C212" s="473"/>
      <c r="D212" s="473"/>
      <c r="E212" s="447" t="s">
        <v>227</v>
      </c>
      <c r="F212" s="444">
        <v>1</v>
      </c>
      <c r="G212" s="444">
        <v>20</v>
      </c>
      <c r="H212" s="444">
        <v>200</v>
      </c>
      <c r="I212" s="342">
        <f>H212*G212*F212</f>
        <v>4000</v>
      </c>
    </row>
    <row r="213" spans="1:9" ht="18.75" customHeight="1" x14ac:dyDescent="0.25">
      <c r="A213" s="583" t="s">
        <v>111</v>
      </c>
      <c r="B213" s="572" t="s">
        <v>435</v>
      </c>
      <c r="C213" s="583"/>
      <c r="D213" s="583" t="s">
        <v>416</v>
      </c>
      <c r="E213" s="504" t="s">
        <v>217</v>
      </c>
      <c r="F213" s="504"/>
      <c r="G213" s="504"/>
      <c r="H213" s="505"/>
      <c r="I213" s="362">
        <f>I214+I215</f>
        <v>13200</v>
      </c>
    </row>
    <row r="214" spans="1:9" ht="18.75" customHeight="1" x14ac:dyDescent="0.25">
      <c r="A214" s="472"/>
      <c r="B214" s="543"/>
      <c r="C214" s="472"/>
      <c r="D214" s="472"/>
      <c r="E214" s="365" t="s">
        <v>226</v>
      </c>
      <c r="F214" s="353">
        <v>1</v>
      </c>
      <c r="G214" s="353">
        <v>16</v>
      </c>
      <c r="H214" s="355">
        <v>625</v>
      </c>
      <c r="I214" s="342">
        <f>H214*G214*F214</f>
        <v>10000</v>
      </c>
    </row>
    <row r="215" spans="1:9" ht="18.75" customHeight="1" x14ac:dyDescent="0.25">
      <c r="A215" s="473"/>
      <c r="B215" s="582"/>
      <c r="C215" s="473"/>
      <c r="D215" s="473"/>
      <c r="E215" s="365" t="s">
        <v>227</v>
      </c>
      <c r="F215" s="353">
        <v>1</v>
      </c>
      <c r="G215" s="353">
        <v>16</v>
      </c>
      <c r="H215" s="355">
        <v>200</v>
      </c>
      <c r="I215" s="342">
        <f>H215*G215*F215</f>
        <v>3200</v>
      </c>
    </row>
    <row r="216" spans="1:9" ht="17.25" customHeight="1" x14ac:dyDescent="0.25">
      <c r="A216" s="480" t="s">
        <v>456</v>
      </c>
      <c r="B216" s="496" t="s">
        <v>433</v>
      </c>
      <c r="C216" s="503"/>
      <c r="D216" s="478"/>
      <c r="E216" s="504" t="s">
        <v>217</v>
      </c>
      <c r="F216" s="504"/>
      <c r="G216" s="504"/>
      <c r="H216" s="505"/>
      <c r="I216" s="357">
        <f>I217</f>
        <v>22400</v>
      </c>
    </row>
    <row r="217" spans="1:9" ht="15.75" x14ac:dyDescent="0.25">
      <c r="A217" s="495"/>
      <c r="B217" s="498"/>
      <c r="C217" s="503"/>
      <c r="D217" s="493"/>
      <c r="E217" s="321" t="s">
        <v>147</v>
      </c>
      <c r="F217" s="301">
        <v>2</v>
      </c>
      <c r="G217" s="301">
        <v>16</v>
      </c>
      <c r="H217" s="301">
        <v>700</v>
      </c>
      <c r="I217" s="324">
        <f>H217*G217*F217</f>
        <v>22400</v>
      </c>
    </row>
    <row r="218" spans="1:9" ht="18.75" customHeight="1" x14ac:dyDescent="0.25">
      <c r="A218" s="568" t="s">
        <v>137</v>
      </c>
      <c r="B218" s="568"/>
      <c r="C218" s="568"/>
      <c r="D218" s="568"/>
      <c r="E218" s="544"/>
      <c r="F218" s="544"/>
      <c r="G218" s="544"/>
      <c r="H218" s="544"/>
      <c r="I218" s="323">
        <f>I219+I222</f>
        <v>45000</v>
      </c>
    </row>
    <row r="219" spans="1:9" ht="15" customHeight="1" x14ac:dyDescent="0.25">
      <c r="A219" s="518" t="s">
        <v>457</v>
      </c>
      <c r="B219" s="468" t="s">
        <v>436</v>
      </c>
      <c r="C219" s="515"/>
      <c r="D219" s="515"/>
      <c r="E219" s="521" t="s">
        <v>217</v>
      </c>
      <c r="F219" s="521"/>
      <c r="G219" s="521"/>
      <c r="H219" s="522"/>
      <c r="I219" s="362">
        <f>I220+I221</f>
        <v>24000</v>
      </c>
    </row>
    <row r="220" spans="1:9" ht="15.75" customHeight="1" x14ac:dyDescent="0.25">
      <c r="A220" s="519"/>
      <c r="B220" s="513"/>
      <c r="C220" s="516"/>
      <c r="D220" s="516"/>
      <c r="E220" s="406" t="s">
        <v>226</v>
      </c>
      <c r="F220" s="408">
        <v>2</v>
      </c>
      <c r="G220" s="408">
        <v>15</v>
      </c>
      <c r="H220" s="409">
        <v>600</v>
      </c>
      <c r="I220" s="342">
        <f>H220*G220*F220</f>
        <v>18000</v>
      </c>
    </row>
    <row r="221" spans="1:9" ht="16.5" customHeight="1" x14ac:dyDescent="0.25">
      <c r="A221" s="520"/>
      <c r="B221" s="514"/>
      <c r="C221" s="517"/>
      <c r="D221" s="517"/>
      <c r="E221" s="406" t="s">
        <v>227</v>
      </c>
      <c r="F221" s="408">
        <v>2</v>
      </c>
      <c r="G221" s="408">
        <v>15</v>
      </c>
      <c r="H221" s="409">
        <v>200</v>
      </c>
      <c r="I221" s="342">
        <f>H221*G221*F221</f>
        <v>6000</v>
      </c>
    </row>
    <row r="222" spans="1:9" ht="18" customHeight="1" x14ac:dyDescent="0.25">
      <c r="A222" s="480" t="s">
        <v>458</v>
      </c>
      <c r="B222" s="496" t="s">
        <v>210</v>
      </c>
      <c r="C222" s="479"/>
      <c r="D222" s="479" t="s">
        <v>319</v>
      </c>
      <c r="E222" s="536" t="s">
        <v>217</v>
      </c>
      <c r="F222" s="504"/>
      <c r="G222" s="504"/>
      <c r="H222" s="505"/>
      <c r="I222" s="357">
        <f>I223+I224</f>
        <v>21000</v>
      </c>
    </row>
    <row r="223" spans="1:9" ht="15.75" customHeight="1" x14ac:dyDescent="0.25">
      <c r="A223" s="494"/>
      <c r="B223" s="497"/>
      <c r="C223" s="525"/>
      <c r="D223" s="525"/>
      <c r="E223" s="315" t="s">
        <v>226</v>
      </c>
      <c r="F223" s="301">
        <v>2</v>
      </c>
      <c r="G223" s="301">
        <v>15</v>
      </c>
      <c r="H223" s="301">
        <v>500</v>
      </c>
      <c r="I223" s="271">
        <f t="shared" ref="I223:I224" si="26">F223*G223*H223</f>
        <v>15000</v>
      </c>
    </row>
    <row r="224" spans="1:9" ht="15.75" customHeight="1" x14ac:dyDescent="0.25">
      <c r="A224" s="495"/>
      <c r="B224" s="498"/>
      <c r="C224" s="526"/>
      <c r="D224" s="526"/>
      <c r="E224" s="315" t="s">
        <v>227</v>
      </c>
      <c r="F224" s="366">
        <v>2</v>
      </c>
      <c r="G224" s="366">
        <v>15</v>
      </c>
      <c r="H224" s="366">
        <v>200</v>
      </c>
      <c r="I224" s="271">
        <f t="shared" si="26"/>
        <v>6000</v>
      </c>
    </row>
    <row r="225" spans="1:9" s="23" customFormat="1" ht="25.5" customHeight="1" x14ac:dyDescent="0.25">
      <c r="A225" s="369"/>
      <c r="B225" s="511"/>
      <c r="C225" s="512"/>
      <c r="D225" s="512"/>
      <c r="E225" s="512"/>
      <c r="F225" s="512"/>
      <c r="G225" s="512"/>
      <c r="H225" s="512"/>
      <c r="I225" s="371"/>
    </row>
    <row r="226" spans="1:9" s="23" customFormat="1" ht="15.75" customHeight="1" x14ac:dyDescent="0.25">
      <c r="A226" s="369"/>
      <c r="B226" s="510"/>
      <c r="C226" s="372"/>
      <c r="D226" s="372"/>
      <c r="E226" s="368"/>
      <c r="F226" s="372"/>
      <c r="G226" s="372"/>
      <c r="H226" s="372"/>
      <c r="I226" s="373"/>
    </row>
    <row r="227" spans="1:9" s="23" customFormat="1" ht="31.5" customHeight="1" x14ac:dyDescent="0.25">
      <c r="A227" s="370"/>
      <c r="B227" s="510"/>
      <c r="C227" s="373"/>
      <c r="D227" s="373"/>
      <c r="E227" s="373"/>
      <c r="F227" s="373"/>
      <c r="G227" s="374"/>
      <c r="H227" s="374"/>
      <c r="I227" s="373"/>
    </row>
    <row r="228" spans="1:9" s="23" customFormat="1" ht="15.75" x14ac:dyDescent="0.25">
      <c r="A228" s="506"/>
      <c r="B228" s="509"/>
      <c r="C228" s="524"/>
      <c r="D228" s="524"/>
      <c r="E228" s="523"/>
      <c r="F228" s="101"/>
      <c r="G228" s="101"/>
      <c r="H228" s="133"/>
      <c r="I228" s="373"/>
    </row>
    <row r="229" spans="1:9" s="23" customFormat="1" ht="15.75" x14ac:dyDescent="0.25">
      <c r="A229" s="506"/>
      <c r="B229" s="509"/>
      <c r="C229" s="524"/>
      <c r="D229" s="524"/>
      <c r="E229" s="506"/>
      <c r="F229" s="101"/>
      <c r="G229" s="101"/>
      <c r="H229" s="133"/>
      <c r="I229" s="373"/>
    </row>
    <row r="230" spans="1:9" s="23" customFormat="1" ht="15.75" x14ac:dyDescent="0.25">
      <c r="A230" s="506"/>
      <c r="B230" s="509"/>
      <c r="C230" s="524"/>
      <c r="D230" s="524"/>
      <c r="E230" s="506"/>
      <c r="F230" s="101"/>
      <c r="G230" s="101"/>
      <c r="H230" s="133"/>
      <c r="I230" s="373"/>
    </row>
    <row r="231" spans="1:9" s="23" customFormat="1" ht="15.75" x14ac:dyDescent="0.25">
      <c r="A231" s="506"/>
      <c r="B231" s="509"/>
      <c r="C231" s="130"/>
      <c r="D231" s="130"/>
      <c r="E231" s="506"/>
      <c r="F231" s="101"/>
      <c r="G231" s="101"/>
      <c r="H231" s="133"/>
      <c r="I231" s="373"/>
    </row>
    <row r="232" spans="1:9" s="23" customFormat="1" ht="15.75" x14ac:dyDescent="0.25">
      <c r="A232" s="506"/>
      <c r="B232" s="509"/>
      <c r="C232" s="130"/>
      <c r="D232" s="130"/>
      <c r="E232" s="506"/>
      <c r="F232" s="101"/>
      <c r="G232" s="101"/>
      <c r="H232" s="133"/>
      <c r="I232" s="373"/>
    </row>
    <row r="233" spans="1:9" s="23" customFormat="1" ht="15.75" x14ac:dyDescent="0.25">
      <c r="A233" s="506"/>
      <c r="B233" s="509"/>
      <c r="C233" s="133"/>
      <c r="D233" s="188"/>
      <c r="E233" s="506"/>
      <c r="F233" s="101"/>
      <c r="G233" s="101"/>
      <c r="H233" s="133"/>
      <c r="I233" s="373"/>
    </row>
    <row r="234" spans="1:9" s="23" customFormat="1" ht="15.75" x14ac:dyDescent="0.25">
      <c r="A234" s="506"/>
      <c r="B234" s="509"/>
      <c r="C234" s="133"/>
      <c r="D234" s="188"/>
      <c r="E234" s="151"/>
      <c r="F234" s="101"/>
      <c r="G234" s="101"/>
      <c r="H234" s="133"/>
      <c r="I234" s="373"/>
    </row>
    <row r="235" spans="1:9" s="23" customFormat="1" ht="15.75" x14ac:dyDescent="0.25">
      <c r="A235" s="506"/>
      <c r="B235" s="509"/>
      <c r="C235" s="133"/>
      <c r="D235" s="507"/>
      <c r="E235" s="507"/>
      <c r="F235" s="101"/>
      <c r="G235" s="101"/>
      <c r="H235" s="133"/>
      <c r="I235" s="373"/>
    </row>
    <row r="236" spans="1:9" s="23" customFormat="1" ht="15.75" x14ac:dyDescent="0.25">
      <c r="A236" s="506"/>
      <c r="B236" s="509"/>
      <c r="C236" s="133"/>
      <c r="D236" s="507"/>
      <c r="E236" s="508"/>
      <c r="F236" s="508"/>
      <c r="G236" s="101"/>
      <c r="H236" s="133"/>
      <c r="I236" s="373"/>
    </row>
    <row r="237" spans="1:9" ht="15.75" x14ac:dyDescent="0.25">
      <c r="A237" s="154"/>
      <c r="B237" s="126"/>
      <c r="C237" s="133"/>
      <c r="D237" s="101"/>
      <c r="E237" s="101"/>
      <c r="F237" s="101"/>
      <c r="G237" s="101"/>
      <c r="H237" s="133"/>
      <c r="I237" s="101"/>
    </row>
    <row r="238" spans="1:9" ht="15.75" x14ac:dyDescent="0.25">
      <c r="A238" s="154"/>
      <c r="B238" s="126"/>
      <c r="C238" s="133"/>
      <c r="D238" s="101"/>
      <c r="E238" s="101"/>
      <c r="F238" s="101"/>
      <c r="G238" s="101"/>
      <c r="H238" s="133"/>
      <c r="I238" s="101"/>
    </row>
    <row r="239" spans="1:9" ht="20.25" x14ac:dyDescent="0.25">
      <c r="A239" s="152"/>
      <c r="B239" s="126"/>
      <c r="C239" s="141"/>
      <c r="D239" s="123"/>
      <c r="E239" s="123"/>
      <c r="F239" s="101"/>
      <c r="G239" s="101"/>
      <c r="H239" s="133"/>
      <c r="I239" s="140"/>
    </row>
    <row r="240" spans="1:9" ht="15.75" x14ac:dyDescent="0.25">
      <c r="A240" s="152"/>
      <c r="B240" s="126"/>
      <c r="C240" s="133"/>
      <c r="D240" s="132"/>
      <c r="E240" s="132"/>
      <c r="F240" s="101"/>
      <c r="G240" s="101"/>
      <c r="H240" s="133"/>
      <c r="I240" s="135"/>
    </row>
    <row r="241" spans="1:9" ht="15.75" x14ac:dyDescent="0.25">
      <c r="A241" s="152"/>
      <c r="B241" s="126"/>
      <c r="C241" s="133"/>
      <c r="D241" s="101"/>
      <c r="E241" s="101"/>
      <c r="F241" s="101"/>
      <c r="G241" s="101"/>
      <c r="H241" s="133"/>
      <c r="I241" s="101"/>
    </row>
    <row r="242" spans="1:9" ht="15.75" x14ac:dyDescent="0.25">
      <c r="A242" s="152"/>
      <c r="B242" s="126"/>
      <c r="C242" s="133"/>
      <c r="D242" s="101"/>
      <c r="E242" s="101"/>
      <c r="F242" s="101"/>
      <c r="G242" s="101"/>
      <c r="H242" s="133"/>
      <c r="I242" s="101"/>
    </row>
    <row r="243" spans="1:9" ht="15.75" x14ac:dyDescent="0.25">
      <c r="A243" s="152"/>
      <c r="B243" s="126"/>
      <c r="C243" s="133"/>
      <c r="D243" s="132"/>
      <c r="E243" s="132"/>
      <c r="F243" s="101"/>
      <c r="G243" s="101"/>
      <c r="H243" s="133"/>
      <c r="I243" s="135"/>
    </row>
    <row r="244" spans="1:9" ht="15.75" x14ac:dyDescent="0.25">
      <c r="A244" s="152"/>
      <c r="B244" s="126"/>
      <c r="C244" s="133"/>
      <c r="D244" s="101"/>
      <c r="E244" s="101"/>
      <c r="F244" s="101"/>
      <c r="G244" s="101"/>
      <c r="H244" s="133"/>
      <c r="I244" s="101"/>
    </row>
    <row r="245" spans="1:9" ht="15.75" x14ac:dyDescent="0.25">
      <c r="A245" s="152"/>
      <c r="B245" s="126"/>
      <c r="C245" s="133"/>
      <c r="D245" s="101"/>
      <c r="E245" s="101"/>
      <c r="F245" s="101"/>
      <c r="G245" s="101"/>
      <c r="H245" s="133"/>
      <c r="I245" s="101"/>
    </row>
    <row r="246" spans="1:9" ht="20.25" x14ac:dyDescent="0.25">
      <c r="A246" s="152"/>
      <c r="B246" s="126"/>
      <c r="C246" s="141"/>
      <c r="D246" s="123"/>
      <c r="E246" s="123"/>
      <c r="F246" s="101"/>
      <c r="G246" s="101"/>
      <c r="H246" s="133"/>
      <c r="I246" s="140"/>
    </row>
    <row r="247" spans="1:9" ht="15.75" x14ac:dyDescent="0.25">
      <c r="A247" s="152"/>
      <c r="B247" s="126"/>
      <c r="C247" s="133"/>
      <c r="D247" s="132"/>
      <c r="E247" s="132"/>
      <c r="F247" s="101"/>
      <c r="G247" s="101"/>
      <c r="H247" s="133"/>
      <c r="I247" s="135"/>
    </row>
    <row r="248" spans="1:9" ht="15.75" x14ac:dyDescent="0.25">
      <c r="A248" s="152"/>
      <c r="B248" s="126"/>
      <c r="C248" s="133"/>
      <c r="D248" s="101"/>
      <c r="E248" s="101"/>
      <c r="F248" s="101"/>
      <c r="G248" s="101"/>
      <c r="H248" s="133"/>
      <c r="I248" s="101"/>
    </row>
    <row r="249" spans="1:9" ht="15.75" x14ac:dyDescent="0.25">
      <c r="A249" s="152"/>
      <c r="B249" s="126"/>
      <c r="C249" s="133"/>
      <c r="D249" s="101"/>
      <c r="E249" s="101"/>
      <c r="F249" s="101"/>
      <c r="G249" s="101"/>
      <c r="H249" s="133"/>
      <c r="I249" s="101"/>
    </row>
    <row r="250" spans="1:9" ht="20.25" x14ac:dyDescent="0.25">
      <c r="A250" s="152"/>
      <c r="B250" s="126"/>
      <c r="C250" s="139"/>
      <c r="D250" s="123"/>
      <c r="E250" s="123"/>
      <c r="F250" s="101"/>
      <c r="G250" s="101"/>
      <c r="H250" s="133"/>
      <c r="I250" s="140"/>
    </row>
    <row r="251" spans="1:9" ht="15.75" x14ac:dyDescent="0.25">
      <c r="A251" s="152"/>
      <c r="B251" s="126"/>
      <c r="C251" s="133"/>
      <c r="D251" s="132"/>
      <c r="E251" s="132"/>
      <c r="F251" s="101"/>
      <c r="G251" s="101"/>
      <c r="H251" s="133"/>
      <c r="I251" s="135"/>
    </row>
    <row r="252" spans="1:9" ht="15.75" x14ac:dyDescent="0.25">
      <c r="A252" s="152"/>
      <c r="B252" s="126"/>
      <c r="C252" s="133"/>
      <c r="D252" s="101"/>
      <c r="E252" s="101"/>
      <c r="F252" s="101"/>
      <c r="G252" s="101"/>
      <c r="H252" s="133"/>
      <c r="I252" s="101"/>
    </row>
    <row r="253" spans="1:9" ht="15.75" x14ac:dyDescent="0.25">
      <c r="A253" s="152"/>
      <c r="B253" s="126"/>
      <c r="C253" s="133"/>
      <c r="D253" s="101"/>
      <c r="E253" s="101"/>
      <c r="F253" s="101"/>
      <c r="G253" s="101"/>
      <c r="H253" s="133"/>
      <c r="I253" s="101"/>
    </row>
    <row r="254" spans="1:9" ht="15.75" x14ac:dyDescent="0.25">
      <c r="A254" s="152"/>
      <c r="B254" s="128"/>
      <c r="C254" s="132"/>
      <c r="D254" s="132"/>
      <c r="E254" s="132"/>
      <c r="F254" s="132"/>
      <c r="G254" s="132"/>
      <c r="H254" s="101"/>
      <c r="I254" s="101"/>
    </row>
    <row r="255" spans="1:9" ht="15.75" x14ac:dyDescent="0.25">
      <c r="A255" s="152"/>
      <c r="B255" s="128"/>
      <c r="C255" s="132"/>
      <c r="D255" s="132"/>
      <c r="E255" s="132"/>
      <c r="F255" s="132"/>
      <c r="G255" s="132"/>
      <c r="H255" s="101"/>
      <c r="I255" s="101"/>
    </row>
    <row r="256" spans="1:9" ht="15.75" x14ac:dyDescent="0.25">
      <c r="A256" s="152"/>
      <c r="B256" s="128"/>
      <c r="C256" s="132"/>
      <c r="D256" s="132"/>
      <c r="E256" s="132"/>
      <c r="F256" s="132"/>
      <c r="G256" s="132"/>
      <c r="H256" s="101"/>
      <c r="I256" s="101"/>
    </row>
    <row r="257" spans="1:9" ht="15.75" x14ac:dyDescent="0.25">
      <c r="A257" s="152"/>
      <c r="B257" s="128"/>
      <c r="C257" s="132"/>
      <c r="D257" s="123"/>
      <c r="E257" s="123"/>
      <c r="F257" s="123"/>
      <c r="G257" s="123"/>
      <c r="H257" s="132"/>
      <c r="I257" s="101"/>
    </row>
    <row r="258" spans="1:9" ht="15.75" x14ac:dyDescent="0.25">
      <c r="A258" s="152"/>
      <c r="B258" s="128"/>
      <c r="C258" s="127"/>
      <c r="D258" s="127"/>
      <c r="E258" s="127"/>
      <c r="F258" s="127"/>
      <c r="G258" s="127"/>
      <c r="H258" s="128"/>
      <c r="I258" s="101"/>
    </row>
    <row r="259" spans="1:9" ht="15.75" x14ac:dyDescent="0.25">
      <c r="A259" s="151"/>
      <c r="B259" s="128"/>
      <c r="C259" s="132"/>
      <c r="D259" s="132"/>
      <c r="E259" s="132"/>
      <c r="F259" s="132"/>
      <c r="G259" s="132"/>
      <c r="H259" s="101"/>
      <c r="I259" s="101"/>
    </row>
    <row r="260" spans="1:9" ht="15.75" x14ac:dyDescent="0.25">
      <c r="A260" s="151"/>
      <c r="B260" s="128"/>
      <c r="C260" s="132"/>
      <c r="D260" s="132"/>
      <c r="E260" s="132"/>
      <c r="F260" s="132"/>
      <c r="G260" s="132"/>
      <c r="H260" s="101"/>
      <c r="I260" s="101"/>
    </row>
    <row r="261" spans="1:9" ht="15.75" x14ac:dyDescent="0.25">
      <c r="A261" s="151"/>
      <c r="B261" s="128"/>
      <c r="C261" s="132"/>
      <c r="D261" s="132"/>
      <c r="E261" s="132"/>
      <c r="F261" s="132"/>
      <c r="G261" s="132"/>
      <c r="H261" s="101"/>
      <c r="I261" s="101"/>
    </row>
    <row r="262" spans="1:9" x14ac:dyDescent="0.25">
      <c r="A262" s="151"/>
      <c r="B262" s="158"/>
      <c r="C262" s="23"/>
      <c r="D262" s="23"/>
      <c r="E262" s="23"/>
      <c r="F262" s="23"/>
      <c r="G262" s="23"/>
      <c r="H262" s="23"/>
      <c r="I262" s="23"/>
    </row>
    <row r="263" spans="1:9" x14ac:dyDescent="0.25">
      <c r="A263" s="151"/>
      <c r="B263" s="158"/>
      <c r="C263" s="23"/>
      <c r="D263" s="23"/>
      <c r="E263" s="23"/>
      <c r="F263" s="23"/>
      <c r="G263" s="23"/>
      <c r="H263" s="23"/>
      <c r="I263" s="23"/>
    </row>
  </sheetData>
  <mergeCells count="322">
    <mergeCell ref="E115:H115"/>
    <mergeCell ref="A102:A104"/>
    <mergeCell ref="A95:A97"/>
    <mergeCell ref="A153:H153"/>
    <mergeCell ref="E95:H95"/>
    <mergeCell ref="C98:C100"/>
    <mergeCell ref="C108:C110"/>
    <mergeCell ref="B105:B107"/>
    <mergeCell ref="A105:A107"/>
    <mergeCell ref="C105:C107"/>
    <mergeCell ref="D105:D107"/>
    <mergeCell ref="E105:H105"/>
    <mergeCell ref="B102:B104"/>
    <mergeCell ref="C102:C104"/>
    <mergeCell ref="D102:D104"/>
    <mergeCell ref="E102:H102"/>
    <mergeCell ref="A111:H111"/>
    <mergeCell ref="D108:D110"/>
    <mergeCell ref="D119:D120"/>
    <mergeCell ref="C112:C114"/>
    <mergeCell ref="B112:B114"/>
    <mergeCell ref="E98:H98"/>
    <mergeCell ref="E108:H108"/>
    <mergeCell ref="E112:H112"/>
    <mergeCell ref="E18:H18"/>
    <mergeCell ref="B31:B32"/>
    <mergeCell ref="E26:H26"/>
    <mergeCell ref="B28:B30"/>
    <mergeCell ref="B26:B27"/>
    <mergeCell ref="A22:H22"/>
    <mergeCell ref="E28:H28"/>
    <mergeCell ref="E31:H31"/>
    <mergeCell ref="D26:D27"/>
    <mergeCell ref="E23:H23"/>
    <mergeCell ref="B23:B25"/>
    <mergeCell ref="D52:D54"/>
    <mergeCell ref="C23:C25"/>
    <mergeCell ref="D23:D25"/>
    <mergeCell ref="A23:A25"/>
    <mergeCell ref="E33:H33"/>
    <mergeCell ref="B39:B41"/>
    <mergeCell ref="B46:B48"/>
    <mergeCell ref="D43:D45"/>
    <mergeCell ref="D46:D48"/>
    <mergeCell ref="B33:B34"/>
    <mergeCell ref="D49:D51"/>
    <mergeCell ref="A35:H35"/>
    <mergeCell ref="E43:H43"/>
    <mergeCell ref="E46:H46"/>
    <mergeCell ref="E49:H49"/>
    <mergeCell ref="E36:H36"/>
    <mergeCell ref="E39:H39"/>
    <mergeCell ref="E52:H52"/>
    <mergeCell ref="D31:D32"/>
    <mergeCell ref="D28:D30"/>
    <mergeCell ref="E1:I1"/>
    <mergeCell ref="E2:I2"/>
    <mergeCell ref="E3:I3"/>
    <mergeCell ref="B5:I5"/>
    <mergeCell ref="B7:I7"/>
    <mergeCell ref="A10:H10"/>
    <mergeCell ref="B20:B21"/>
    <mergeCell ref="C18:C19"/>
    <mergeCell ref="D20:D21"/>
    <mergeCell ref="E20:H20"/>
    <mergeCell ref="A20:A21"/>
    <mergeCell ref="B18:B19"/>
    <mergeCell ref="D18:D19"/>
    <mergeCell ref="A17:H17"/>
    <mergeCell ref="A11:H11"/>
    <mergeCell ref="A12:H12"/>
    <mergeCell ref="B13:B14"/>
    <mergeCell ref="D13:D14"/>
    <mergeCell ref="E13:H13"/>
    <mergeCell ref="B15:B16"/>
    <mergeCell ref="C15:C16"/>
    <mergeCell ref="D15:D16"/>
    <mergeCell ref="E15:H15"/>
    <mergeCell ref="A6:I6"/>
    <mergeCell ref="B49:B51"/>
    <mergeCell ref="A33:A34"/>
    <mergeCell ref="B43:B45"/>
    <mergeCell ref="E70:H70"/>
    <mergeCell ref="B74:B76"/>
    <mergeCell ref="D74:D76"/>
    <mergeCell ref="D85:D86"/>
    <mergeCell ref="C85:C86"/>
    <mergeCell ref="A40:A41"/>
    <mergeCell ref="C40:C41"/>
    <mergeCell ref="A42:H42"/>
    <mergeCell ref="B70:B72"/>
    <mergeCell ref="D70:D72"/>
    <mergeCell ref="B64:B66"/>
    <mergeCell ref="D64:D66"/>
    <mergeCell ref="B57:B59"/>
    <mergeCell ref="C57:C59"/>
    <mergeCell ref="B52:B54"/>
    <mergeCell ref="B67:B69"/>
    <mergeCell ref="D67:D69"/>
    <mergeCell ref="D33:D34"/>
    <mergeCell ref="B36:B38"/>
    <mergeCell ref="D36:D38"/>
    <mergeCell ref="D39:D41"/>
    <mergeCell ref="D55:D56"/>
    <mergeCell ref="D57:D59"/>
    <mergeCell ref="C87:C88"/>
    <mergeCell ref="D87:D89"/>
    <mergeCell ref="B87:B89"/>
    <mergeCell ref="B85:B86"/>
    <mergeCell ref="B81:B83"/>
    <mergeCell ref="D81:D83"/>
    <mergeCell ref="B77:B79"/>
    <mergeCell ref="D61:D63"/>
    <mergeCell ref="A80:H80"/>
    <mergeCell ref="E57:H57"/>
    <mergeCell ref="E61:H61"/>
    <mergeCell ref="A60:H60"/>
    <mergeCell ref="B61:B63"/>
    <mergeCell ref="E67:H67"/>
    <mergeCell ref="E64:H64"/>
    <mergeCell ref="E55:H55"/>
    <mergeCell ref="A159:A161"/>
    <mergeCell ref="B159:B161"/>
    <mergeCell ref="C159:C161"/>
    <mergeCell ref="D159:D161"/>
    <mergeCell ref="C90:C91"/>
    <mergeCell ref="D90:D91"/>
    <mergeCell ref="B115:B117"/>
    <mergeCell ref="C115:C117"/>
    <mergeCell ref="B119:B120"/>
    <mergeCell ref="A189:A190"/>
    <mergeCell ref="B189:B190"/>
    <mergeCell ref="C189:C190"/>
    <mergeCell ref="D189:D190"/>
    <mergeCell ref="A185:A187"/>
    <mergeCell ref="B185:B187"/>
    <mergeCell ref="C185:C187"/>
    <mergeCell ref="D185:D187"/>
    <mergeCell ref="A177:A179"/>
    <mergeCell ref="B177:B179"/>
    <mergeCell ref="C177:C179"/>
    <mergeCell ref="D177:D179"/>
    <mergeCell ref="B213:B215"/>
    <mergeCell ref="C213:C215"/>
    <mergeCell ref="D213:D215"/>
    <mergeCell ref="A213:A215"/>
    <mergeCell ref="B210:B212"/>
    <mergeCell ref="A210:A212"/>
    <mergeCell ref="C210:C212"/>
    <mergeCell ref="D210:D212"/>
    <mergeCell ref="D93:D94"/>
    <mergeCell ref="D98:D100"/>
    <mergeCell ref="B95:B97"/>
    <mergeCell ref="D95:D97"/>
    <mergeCell ref="D115:D117"/>
    <mergeCell ref="B168:B169"/>
    <mergeCell ref="C168:C169"/>
    <mergeCell ref="D168:D169"/>
    <mergeCell ref="C199:C200"/>
    <mergeCell ref="D199:D200"/>
    <mergeCell ref="A199:A200"/>
    <mergeCell ref="A202:A203"/>
    <mergeCell ref="B204:B205"/>
    <mergeCell ref="C204:C205"/>
    <mergeCell ref="D204:D205"/>
    <mergeCell ref="A188:H188"/>
    <mergeCell ref="E199:H199"/>
    <mergeCell ref="E216:H216"/>
    <mergeCell ref="E222:H222"/>
    <mergeCell ref="E174:H174"/>
    <mergeCell ref="E177:H177"/>
    <mergeCell ref="E185:H185"/>
    <mergeCell ref="E189:H189"/>
    <mergeCell ref="E162:H162"/>
    <mergeCell ref="E165:H165"/>
    <mergeCell ref="E170:H170"/>
    <mergeCell ref="A209:H209"/>
    <mergeCell ref="A218:H218"/>
    <mergeCell ref="A192:A194"/>
    <mergeCell ref="B199:B200"/>
    <mergeCell ref="B196:B198"/>
    <mergeCell ref="C196:C198"/>
    <mergeCell ref="D196:D198"/>
    <mergeCell ref="E196:H196"/>
    <mergeCell ref="A196:A198"/>
    <mergeCell ref="A201:H201"/>
    <mergeCell ref="B202:B203"/>
    <mergeCell ref="C202:C203"/>
    <mergeCell ref="D202:D203"/>
    <mergeCell ref="E202:H202"/>
    <mergeCell ref="A195:H195"/>
    <mergeCell ref="A162:A164"/>
    <mergeCell ref="B162:B164"/>
    <mergeCell ref="E159:H159"/>
    <mergeCell ref="A130:H130"/>
    <mergeCell ref="E143:H143"/>
    <mergeCell ref="A146:H146"/>
    <mergeCell ref="B182:B184"/>
    <mergeCell ref="C182:C184"/>
    <mergeCell ref="D182:D184"/>
    <mergeCell ref="E182:H182"/>
    <mergeCell ref="A180:A181"/>
    <mergeCell ref="A182:A184"/>
    <mergeCell ref="E180:H180"/>
    <mergeCell ref="A191:H191"/>
    <mergeCell ref="B192:B194"/>
    <mergeCell ref="D192:D194"/>
    <mergeCell ref="C192:C194"/>
    <mergeCell ref="E192:H192"/>
    <mergeCell ref="C162:C164"/>
    <mergeCell ref="A174:A176"/>
    <mergeCell ref="B174:B176"/>
    <mergeCell ref="C174:C176"/>
    <mergeCell ref="B143:B145"/>
    <mergeCell ref="A101:H101"/>
    <mergeCell ref="E90:H90"/>
    <mergeCell ref="E93:H93"/>
    <mergeCell ref="E85:H85"/>
    <mergeCell ref="E87:H87"/>
    <mergeCell ref="A73:H73"/>
    <mergeCell ref="E74:H74"/>
    <mergeCell ref="E77:H77"/>
    <mergeCell ref="E81:H81"/>
    <mergeCell ref="C77:C79"/>
    <mergeCell ref="D77:D79"/>
    <mergeCell ref="C81:C83"/>
    <mergeCell ref="B98:B100"/>
    <mergeCell ref="B93:B94"/>
    <mergeCell ref="A92:H92"/>
    <mergeCell ref="A84:H84"/>
    <mergeCell ref="D216:D217"/>
    <mergeCell ref="D112:D114"/>
    <mergeCell ref="E119:H119"/>
    <mergeCell ref="A125:H125"/>
    <mergeCell ref="A122:H122"/>
    <mergeCell ref="B108:B110"/>
    <mergeCell ref="E204:H204"/>
    <mergeCell ref="A204:A205"/>
    <mergeCell ref="B206:B208"/>
    <mergeCell ref="C206:C208"/>
    <mergeCell ref="D206:D208"/>
    <mergeCell ref="E206:H206"/>
    <mergeCell ref="A206:A208"/>
    <mergeCell ref="E168:H168"/>
    <mergeCell ref="B150:B152"/>
    <mergeCell ref="C150:C152"/>
    <mergeCell ref="D150:D152"/>
    <mergeCell ref="E150:H150"/>
    <mergeCell ref="A150:A152"/>
    <mergeCell ref="B147:B148"/>
    <mergeCell ref="C147:C148"/>
    <mergeCell ref="D147:D148"/>
    <mergeCell ref="E147:H147"/>
    <mergeCell ref="A147:A148"/>
    <mergeCell ref="B216:B217"/>
    <mergeCell ref="E210:H210"/>
    <mergeCell ref="E231:E233"/>
    <mergeCell ref="D235:E235"/>
    <mergeCell ref="D236:F236"/>
    <mergeCell ref="B228:B236"/>
    <mergeCell ref="A228:A236"/>
    <mergeCell ref="B226:B227"/>
    <mergeCell ref="B225:H225"/>
    <mergeCell ref="E213:H213"/>
    <mergeCell ref="B219:B221"/>
    <mergeCell ref="C219:C221"/>
    <mergeCell ref="D219:D221"/>
    <mergeCell ref="A219:A221"/>
    <mergeCell ref="E219:H219"/>
    <mergeCell ref="E228:E230"/>
    <mergeCell ref="C228:C230"/>
    <mergeCell ref="D228:D230"/>
    <mergeCell ref="A222:A224"/>
    <mergeCell ref="B222:B224"/>
    <mergeCell ref="C222:C224"/>
    <mergeCell ref="D222:D224"/>
    <mergeCell ref="A216:A217"/>
    <mergeCell ref="C216:C217"/>
    <mergeCell ref="C143:C145"/>
    <mergeCell ref="A143:A145"/>
    <mergeCell ref="B154:B156"/>
    <mergeCell ref="C154:C156"/>
    <mergeCell ref="D154:D156"/>
    <mergeCell ref="E154:H154"/>
    <mergeCell ref="B180:B181"/>
    <mergeCell ref="E137:H137"/>
    <mergeCell ref="B137:B139"/>
    <mergeCell ref="C137:C139"/>
    <mergeCell ref="D137:D139"/>
    <mergeCell ref="A137:A139"/>
    <mergeCell ref="A158:H158"/>
    <mergeCell ref="A173:H173"/>
    <mergeCell ref="D174:D176"/>
    <mergeCell ref="A165:A167"/>
    <mergeCell ref="B165:B167"/>
    <mergeCell ref="A170:A172"/>
    <mergeCell ref="B170:B172"/>
    <mergeCell ref="C165:C167"/>
    <mergeCell ref="D165:D167"/>
    <mergeCell ref="C170:C172"/>
    <mergeCell ref="D170:D172"/>
    <mergeCell ref="D162:D164"/>
    <mergeCell ref="E140:H140"/>
    <mergeCell ref="B140:B142"/>
    <mergeCell ref="A140:A142"/>
    <mergeCell ref="C140:C142"/>
    <mergeCell ref="D140:D142"/>
    <mergeCell ref="E134:H134"/>
    <mergeCell ref="B134:B136"/>
    <mergeCell ref="C134:C136"/>
    <mergeCell ref="D134:D136"/>
    <mergeCell ref="B126:B128"/>
    <mergeCell ref="C126:C128"/>
    <mergeCell ref="D126:D128"/>
    <mergeCell ref="E126:H126"/>
    <mergeCell ref="A126:A128"/>
    <mergeCell ref="A134:A136"/>
    <mergeCell ref="E131:H131"/>
    <mergeCell ref="B131:B133"/>
    <mergeCell ref="C131:C133"/>
    <mergeCell ref="D131:D133"/>
    <mergeCell ref="A131:A133"/>
  </mergeCells>
  <pageMargins left="0.7" right="0.7" top="0.75" bottom="0.75" header="0.3" footer="0.3"/>
  <pageSetup paperSize="9" scale="97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4"/>
  <sheetViews>
    <sheetView workbookViewId="0">
      <selection activeCell="A5" sqref="A5"/>
    </sheetView>
  </sheetViews>
  <sheetFormatPr defaultRowHeight="15" x14ac:dyDescent="0.25"/>
  <cols>
    <col min="2" max="2" width="37.42578125" customWidth="1"/>
    <col min="3" max="3" width="14.28515625" customWidth="1"/>
    <col min="4" max="4" width="18" customWidth="1"/>
    <col min="5" max="5" width="14.5703125" customWidth="1"/>
    <col min="6" max="6" width="10.140625" customWidth="1"/>
    <col min="7" max="7" width="10" customWidth="1"/>
    <col min="8" max="8" width="10.5703125" customWidth="1"/>
    <col min="9" max="9" width="15.85546875" customWidth="1"/>
    <col min="10" max="10" width="10" customWidth="1"/>
    <col min="11" max="11" width="10.140625" customWidth="1"/>
  </cols>
  <sheetData>
    <row r="1" spans="1:10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25">
      <c r="A2" s="678" t="s">
        <v>185</v>
      </c>
      <c r="B2" s="678"/>
      <c r="C2" s="678"/>
      <c r="D2" s="678"/>
      <c r="E2" s="678"/>
      <c r="F2" s="130"/>
      <c r="G2" s="23"/>
      <c r="H2" s="23"/>
      <c r="I2" s="23"/>
      <c r="J2" s="23"/>
    </row>
    <row r="3" spans="1:10" x14ac:dyDescent="0.25">
      <c r="A3" s="630" t="s">
        <v>184</v>
      </c>
      <c r="B3" s="630" t="s">
        <v>183</v>
      </c>
      <c r="C3" s="630" t="s">
        <v>3</v>
      </c>
      <c r="D3" s="643" t="s">
        <v>180</v>
      </c>
      <c r="E3" s="636"/>
      <c r="F3" s="637"/>
      <c r="G3" s="23"/>
      <c r="H3" s="23"/>
      <c r="I3" s="23"/>
      <c r="J3" s="23"/>
    </row>
    <row r="4" spans="1:10" x14ac:dyDescent="0.25">
      <c r="A4" s="630"/>
      <c r="B4" s="630"/>
      <c r="C4" s="630"/>
      <c r="D4" s="129" t="s">
        <v>181</v>
      </c>
      <c r="E4" s="129" t="s">
        <v>182</v>
      </c>
      <c r="F4" s="7" t="s">
        <v>189</v>
      </c>
      <c r="G4" s="23"/>
      <c r="H4" s="23"/>
      <c r="I4" s="23"/>
      <c r="J4" s="23"/>
    </row>
    <row r="5" spans="1:10" x14ac:dyDescent="0.25">
      <c r="A5" s="7" t="s">
        <v>11</v>
      </c>
      <c r="B5" s="7"/>
      <c r="C5" s="7"/>
      <c r="D5" s="7"/>
      <c r="E5" s="7"/>
      <c r="F5" s="7"/>
      <c r="G5" s="23"/>
      <c r="H5" s="23"/>
      <c r="I5" s="23"/>
      <c r="J5" s="23"/>
    </row>
    <row r="6" spans="1:10" x14ac:dyDescent="0.25">
      <c r="A6" s="7"/>
      <c r="B6" s="7"/>
      <c r="C6" s="7"/>
      <c r="D6" s="7"/>
      <c r="E6" s="7"/>
      <c r="F6" s="7"/>
      <c r="G6" s="23"/>
      <c r="H6" s="23"/>
      <c r="I6" s="23"/>
      <c r="J6" s="23"/>
    </row>
    <row r="7" spans="1:10" x14ac:dyDescent="0.25">
      <c r="A7" s="7"/>
      <c r="B7" s="7"/>
      <c r="C7" s="7"/>
      <c r="D7" s="7"/>
      <c r="E7" s="7"/>
      <c r="F7" s="7"/>
      <c r="G7" s="23"/>
      <c r="H7" s="23"/>
      <c r="I7" s="23"/>
      <c r="J7" s="23"/>
    </row>
    <row r="8" spans="1:10" x14ac:dyDescent="0.25">
      <c r="A8" s="7"/>
      <c r="B8" s="7"/>
      <c r="C8" s="7"/>
      <c r="D8" s="7"/>
      <c r="E8" s="7"/>
      <c r="F8" s="7"/>
      <c r="G8" s="23"/>
      <c r="H8" s="23"/>
      <c r="I8" s="23"/>
      <c r="J8" s="23"/>
    </row>
    <row r="9" spans="1:10" x14ac:dyDescent="0.25">
      <c r="A9" s="7"/>
      <c r="B9" s="7"/>
      <c r="C9" s="7"/>
      <c r="D9" s="7"/>
      <c r="E9" s="7"/>
      <c r="F9" s="7"/>
      <c r="G9" s="23"/>
      <c r="H9" s="23"/>
      <c r="I9" s="23"/>
      <c r="J9" s="23"/>
    </row>
    <row r="10" spans="1:10" x14ac:dyDescent="0.25">
      <c r="A10" s="7"/>
      <c r="B10" s="7"/>
      <c r="C10" s="7"/>
      <c r="D10" s="7"/>
      <c r="E10" s="7"/>
      <c r="F10" s="7"/>
      <c r="G10" s="23"/>
      <c r="H10" s="23"/>
      <c r="I10" s="23"/>
      <c r="J10" s="23"/>
    </row>
    <row r="11" spans="1:10" x14ac:dyDescent="0.25">
      <c r="A11" s="7"/>
      <c r="B11" s="7"/>
      <c r="C11" s="7"/>
      <c r="D11" s="7"/>
      <c r="E11" s="7"/>
      <c r="F11" s="7"/>
      <c r="G11" s="23"/>
      <c r="H11" s="23"/>
      <c r="I11" s="23"/>
      <c r="J11" s="23"/>
    </row>
    <row r="12" spans="1:10" x14ac:dyDescent="0.25">
      <c r="A12" s="7"/>
      <c r="B12" s="7"/>
      <c r="C12" s="7"/>
      <c r="D12" s="7"/>
      <c r="E12" s="7"/>
      <c r="F12" s="7"/>
      <c r="G12" s="23"/>
      <c r="H12" s="23"/>
      <c r="I12" s="23"/>
      <c r="J12" s="23"/>
    </row>
    <row r="13" spans="1:10" x14ac:dyDescent="0.25">
      <c r="A13" s="7"/>
      <c r="B13" s="7"/>
      <c r="C13" s="7"/>
      <c r="D13" s="7"/>
      <c r="E13" s="7"/>
      <c r="F13" s="7"/>
      <c r="G13" s="23"/>
      <c r="H13" s="23"/>
      <c r="I13" s="23"/>
      <c r="J13" s="23"/>
    </row>
    <row r="14" spans="1:10" x14ac:dyDescent="0.25">
      <c r="A14" s="7"/>
      <c r="B14" s="7"/>
      <c r="C14" s="7"/>
      <c r="D14" s="7"/>
      <c r="E14" s="7"/>
      <c r="F14" s="7"/>
      <c r="G14" s="23"/>
      <c r="H14" s="23"/>
      <c r="I14" s="23"/>
      <c r="J14" s="23"/>
    </row>
    <row r="15" spans="1:10" x14ac:dyDescent="0.25">
      <c r="A15" s="7"/>
      <c r="B15" s="7"/>
      <c r="C15" s="7"/>
      <c r="D15" s="7"/>
      <c r="E15" s="7"/>
      <c r="F15" s="7"/>
      <c r="G15" s="23"/>
      <c r="H15" s="23"/>
      <c r="I15" s="23"/>
      <c r="J15" s="23"/>
    </row>
    <row r="16" spans="1:10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</row>
    <row r="17" spans="1:11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</row>
    <row r="18" spans="1:11" x14ac:dyDescent="0.25">
      <c r="A18" s="630" t="s">
        <v>186</v>
      </c>
      <c r="B18" s="630"/>
      <c r="C18" s="630"/>
      <c r="D18" s="630"/>
      <c r="E18" s="630"/>
      <c r="F18" s="630"/>
      <c r="G18" s="23"/>
      <c r="H18" s="23"/>
      <c r="I18" s="23"/>
      <c r="J18" s="23"/>
    </row>
    <row r="19" spans="1:11" x14ac:dyDescent="0.25">
      <c r="A19" s="630" t="s">
        <v>184</v>
      </c>
      <c r="B19" s="630" t="s">
        <v>183</v>
      </c>
      <c r="C19" s="630" t="s">
        <v>3</v>
      </c>
      <c r="D19" s="630" t="s">
        <v>5</v>
      </c>
      <c r="E19" s="630" t="s">
        <v>180</v>
      </c>
      <c r="F19" s="630"/>
      <c r="G19" s="23"/>
      <c r="H19" s="23"/>
      <c r="I19" s="23"/>
      <c r="J19" s="23"/>
    </row>
    <row r="20" spans="1:11" x14ac:dyDescent="0.25">
      <c r="A20" s="630"/>
      <c r="B20" s="630"/>
      <c r="C20" s="630"/>
      <c r="D20" s="630"/>
      <c r="E20" s="129" t="s">
        <v>188</v>
      </c>
      <c r="F20" s="129" t="s">
        <v>187</v>
      </c>
      <c r="G20" s="23"/>
      <c r="H20" s="23"/>
      <c r="I20" s="23"/>
      <c r="J20" s="23"/>
    </row>
    <row r="21" spans="1:11" ht="30" x14ac:dyDescent="0.25">
      <c r="A21" s="7" t="s">
        <v>11</v>
      </c>
      <c r="B21" s="15" t="s">
        <v>177</v>
      </c>
      <c r="C21" s="15" t="s">
        <v>178</v>
      </c>
      <c r="D21" s="15" t="s">
        <v>179</v>
      </c>
      <c r="E21" s="7"/>
      <c r="F21" s="7">
        <v>15000</v>
      </c>
      <c r="G21" s="23"/>
      <c r="H21" s="23"/>
      <c r="I21" s="23"/>
      <c r="J21" s="23"/>
    </row>
    <row r="22" spans="1:11" s="20" customFormat="1" x14ac:dyDescent="0.25">
      <c r="A22" s="15"/>
      <c r="B22" s="15"/>
      <c r="C22" s="15"/>
      <c r="D22" s="15"/>
      <c r="E22" s="15"/>
      <c r="F22" s="15"/>
      <c r="G22" s="22"/>
      <c r="H22" s="22"/>
      <c r="I22" s="22"/>
      <c r="J22" s="22"/>
      <c r="K22" s="22"/>
    </row>
    <row r="23" spans="1:11" x14ac:dyDescent="0.25">
      <c r="A23" s="7"/>
      <c r="B23" s="7"/>
      <c r="C23" s="7"/>
      <c r="D23" s="7"/>
      <c r="E23" s="7"/>
      <c r="F23" s="7"/>
      <c r="G23" s="23"/>
      <c r="H23" s="23"/>
      <c r="I23" s="23"/>
      <c r="J23" s="23"/>
      <c r="K23" s="23"/>
    </row>
    <row r="24" spans="1:11" x14ac:dyDescent="0.25">
      <c r="A24" s="7"/>
      <c r="B24" s="7"/>
      <c r="C24" s="7"/>
      <c r="D24" s="7"/>
      <c r="E24" s="7"/>
      <c r="F24" s="7"/>
      <c r="G24" s="23"/>
      <c r="H24" s="23"/>
      <c r="I24" s="23"/>
      <c r="J24" s="23"/>
    </row>
    <row r="25" spans="1:11" x14ac:dyDescent="0.25">
      <c r="A25" s="7"/>
      <c r="B25" s="7"/>
      <c r="C25" s="7"/>
      <c r="D25" s="7"/>
      <c r="E25" s="7"/>
      <c r="F25" s="7"/>
      <c r="G25" s="23"/>
      <c r="H25" s="23"/>
      <c r="I25" s="23"/>
      <c r="J25" s="23"/>
    </row>
    <row r="26" spans="1:11" s="20" customFormat="1" x14ac:dyDescent="0.25">
      <c r="A26" s="15"/>
      <c r="B26" s="15"/>
      <c r="C26" s="131"/>
      <c r="D26" s="15"/>
      <c r="E26" s="15"/>
      <c r="F26" s="15"/>
      <c r="G26" s="22"/>
      <c r="H26" s="22"/>
      <c r="I26" s="22"/>
      <c r="J26" s="22"/>
    </row>
    <row r="27" spans="1:11" s="20" customFormat="1" x14ac:dyDescent="0.25">
      <c r="A27" s="15"/>
      <c r="B27" s="15"/>
      <c r="C27" s="15"/>
      <c r="D27" s="15"/>
      <c r="E27" s="15"/>
      <c r="F27" s="15"/>
      <c r="G27" s="22"/>
      <c r="H27" s="22"/>
      <c r="I27" s="22"/>
      <c r="J27" s="22"/>
    </row>
    <row r="28" spans="1:11" s="20" customFormat="1" x14ac:dyDescent="0.25">
      <c r="A28" s="15"/>
      <c r="B28" s="15"/>
      <c r="C28" s="15"/>
      <c r="D28" s="15"/>
      <c r="E28" s="15"/>
      <c r="F28" s="15"/>
      <c r="G28" s="22"/>
      <c r="H28" s="22"/>
      <c r="I28" s="22"/>
      <c r="J28" s="22"/>
    </row>
    <row r="29" spans="1:11" s="20" customFormat="1" x14ac:dyDescent="0.25">
      <c r="A29" s="15"/>
      <c r="B29" s="131"/>
      <c r="C29" s="15"/>
      <c r="D29" s="15"/>
      <c r="E29" s="15"/>
      <c r="F29" s="15"/>
    </row>
    <row r="30" spans="1:11" s="20" customFormat="1" x14ac:dyDescent="0.25">
      <c r="A30" s="15"/>
      <c r="B30" s="15"/>
      <c r="C30" s="15"/>
      <c r="D30" s="15"/>
      <c r="E30" s="15"/>
      <c r="F30" s="15"/>
    </row>
    <row r="31" spans="1:11" s="20" customFormat="1" x14ac:dyDescent="0.25"/>
    <row r="32" spans="1:11" s="20" customFormat="1" x14ac:dyDescent="0.25">
      <c r="B32" s="21"/>
    </row>
    <row r="33" spans="2:2" s="20" customFormat="1" x14ac:dyDescent="0.25"/>
    <row r="34" spans="2:2" s="20" customFormat="1" x14ac:dyDescent="0.25"/>
    <row r="35" spans="2:2" s="20" customFormat="1" x14ac:dyDescent="0.25"/>
    <row r="36" spans="2:2" s="20" customFormat="1" x14ac:dyDescent="0.25"/>
    <row r="37" spans="2:2" s="20" customFormat="1" x14ac:dyDescent="0.25"/>
    <row r="38" spans="2:2" x14ac:dyDescent="0.25">
      <c r="B38" s="19"/>
    </row>
    <row r="42" spans="2:2" x14ac:dyDescent="0.25">
      <c r="B42" s="19"/>
    </row>
    <row r="56" spans="2:2" x14ac:dyDescent="0.25">
      <c r="B56" s="19"/>
    </row>
    <row r="60" spans="2:2" x14ac:dyDescent="0.25">
      <c r="B60" s="19"/>
    </row>
    <row r="64" spans="2:2" x14ac:dyDescent="0.25">
      <c r="B64" s="19"/>
    </row>
    <row r="68" spans="2:2" x14ac:dyDescent="0.25">
      <c r="B68" s="19"/>
    </row>
    <row r="103" spans="2:2" x14ac:dyDescent="0.25">
      <c r="B103" s="19"/>
    </row>
    <row r="108" spans="2:2" x14ac:dyDescent="0.25">
      <c r="B108" s="19"/>
    </row>
    <row r="112" spans="2:2" x14ac:dyDescent="0.25">
      <c r="B112" s="19"/>
    </row>
    <row r="116" spans="2:2" x14ac:dyDescent="0.25">
      <c r="B116" s="19"/>
    </row>
    <row r="125" spans="2:2" x14ac:dyDescent="0.25">
      <c r="B125" s="19"/>
    </row>
    <row r="129" spans="2:2" x14ac:dyDescent="0.25">
      <c r="B129" s="19"/>
    </row>
    <row r="137" spans="2:2" x14ac:dyDescent="0.25">
      <c r="B137" s="19"/>
    </row>
    <row r="184" spans="2:2" x14ac:dyDescent="0.25">
      <c r="B184" s="19"/>
    </row>
    <row r="187" spans="2:2" x14ac:dyDescent="0.25">
      <c r="B187" s="19"/>
    </row>
    <row r="191" spans="2:2" x14ac:dyDescent="0.25">
      <c r="B191" s="19"/>
    </row>
    <row r="214" spans="2:2" x14ac:dyDescent="0.25">
      <c r="B214" s="19"/>
    </row>
    <row r="227" spans="2:2" x14ac:dyDescent="0.25">
      <c r="B227" s="19"/>
    </row>
    <row r="244" spans="2:2" x14ac:dyDescent="0.25">
      <c r="B244" s="19"/>
    </row>
  </sheetData>
  <mergeCells count="11">
    <mergeCell ref="A18:F18"/>
    <mergeCell ref="E19:F19"/>
    <mergeCell ref="B19:B20"/>
    <mergeCell ref="C19:C20"/>
    <mergeCell ref="D19:D20"/>
    <mergeCell ref="A19:A20"/>
    <mergeCell ref="A3:A4"/>
    <mergeCell ref="B3:B4"/>
    <mergeCell ref="C3:C4"/>
    <mergeCell ref="A2:E2"/>
    <mergeCell ref="D3:F3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35"/>
  <sheetViews>
    <sheetView topLeftCell="A61" workbookViewId="0">
      <selection activeCell="D66" sqref="D66:D70"/>
    </sheetView>
  </sheetViews>
  <sheetFormatPr defaultRowHeight="15" x14ac:dyDescent="0.25"/>
  <cols>
    <col min="1" max="1" width="6" customWidth="1"/>
    <col min="2" max="2" width="12.140625" customWidth="1"/>
    <col min="3" max="3" width="43.140625" customWidth="1"/>
    <col min="4" max="4" width="16.42578125" customWidth="1"/>
    <col min="5" max="5" width="20.7109375" customWidth="1"/>
    <col min="6" max="6" width="7.42578125" customWidth="1"/>
    <col min="7" max="7" width="8.28515625" customWidth="1"/>
    <col min="8" max="8" width="11.28515625" customWidth="1"/>
    <col min="9" max="9" width="16.7109375" customWidth="1"/>
    <col min="10" max="10" width="19.5703125" customWidth="1"/>
  </cols>
  <sheetData>
    <row r="2" spans="1:11" ht="19.5" customHeight="1" x14ac:dyDescent="0.25">
      <c r="E2" s="680" t="s">
        <v>316</v>
      </c>
      <c r="F2" s="680"/>
      <c r="G2" s="680"/>
      <c r="H2" s="680"/>
      <c r="I2" s="680"/>
    </row>
    <row r="3" spans="1:11" ht="9" customHeight="1" x14ac:dyDescent="0.25">
      <c r="F3" s="268"/>
      <c r="H3" s="269"/>
    </row>
    <row r="4" spans="1:11" ht="45" customHeight="1" x14ac:dyDescent="0.25">
      <c r="C4" s="20"/>
      <c r="E4" s="680" t="s">
        <v>317</v>
      </c>
      <c r="F4" s="680"/>
      <c r="G4" s="680"/>
      <c r="H4" s="680"/>
      <c r="I4" s="680"/>
    </row>
    <row r="5" spans="1:11" ht="18.75" x14ac:dyDescent="0.3">
      <c r="E5" s="681" t="s">
        <v>439</v>
      </c>
      <c r="F5" s="681"/>
      <c r="G5" s="681"/>
      <c r="H5" s="681"/>
      <c r="I5" s="681"/>
    </row>
    <row r="7" spans="1:11" ht="15.75" x14ac:dyDescent="0.25">
      <c r="B7" s="1"/>
      <c r="C7" s="2"/>
      <c r="D7" s="3" t="s">
        <v>0</v>
      </c>
      <c r="E7" s="3"/>
      <c r="F7" s="3"/>
      <c r="G7" s="3"/>
      <c r="H7" s="4"/>
      <c r="I7" s="4"/>
    </row>
    <row r="8" spans="1:11" ht="15.75" x14ac:dyDescent="0.25">
      <c r="B8" s="1"/>
      <c r="C8" s="622" t="s">
        <v>1</v>
      </c>
      <c r="D8" s="727"/>
      <c r="E8" s="727"/>
      <c r="F8" s="727"/>
      <c r="G8" s="727"/>
      <c r="H8" s="727"/>
      <c r="I8" s="4"/>
    </row>
    <row r="9" spans="1:11" ht="15.75" x14ac:dyDescent="0.25">
      <c r="B9" s="1"/>
      <c r="C9" s="2"/>
      <c r="D9" s="3" t="s">
        <v>437</v>
      </c>
      <c r="E9" s="3"/>
      <c r="F9" s="3"/>
      <c r="G9" s="3"/>
      <c r="H9" s="4"/>
      <c r="I9" s="4"/>
    </row>
    <row r="10" spans="1:11" ht="16.5" thickBot="1" x14ac:dyDescent="0.3">
      <c r="B10" s="1"/>
      <c r="C10" s="24"/>
      <c r="D10" s="1"/>
      <c r="E10" s="1"/>
      <c r="F10" s="1"/>
      <c r="G10" s="1"/>
      <c r="H10" s="4"/>
      <c r="I10" s="4"/>
    </row>
    <row r="11" spans="1:11" ht="31.5" x14ac:dyDescent="0.25">
      <c r="A11" s="25" t="s">
        <v>2</v>
      </c>
      <c r="B11" s="26" t="s">
        <v>3</v>
      </c>
      <c r="C11" s="9" t="s">
        <v>4</v>
      </c>
      <c r="D11" s="8" t="s">
        <v>5</v>
      </c>
      <c r="E11" s="10" t="s">
        <v>19</v>
      </c>
      <c r="F11" s="9" t="s">
        <v>6</v>
      </c>
      <c r="G11" s="258" t="s">
        <v>7</v>
      </c>
      <c r="H11" s="8" t="s">
        <v>8</v>
      </c>
      <c r="I11" s="257" t="s">
        <v>9</v>
      </c>
    </row>
    <row r="12" spans="1:11" ht="20.25" x14ac:dyDescent="0.25">
      <c r="A12" s="27"/>
      <c r="B12" s="28"/>
      <c r="C12" s="29" t="s">
        <v>306</v>
      </c>
      <c r="D12" s="30"/>
      <c r="E12" s="31"/>
      <c r="F12" s="31"/>
      <c r="G12" s="32"/>
      <c r="H12" s="33">
        <f>H13+H272+I275+F329</f>
        <v>868405</v>
      </c>
      <c r="I12" s="34"/>
      <c r="J12" s="267"/>
    </row>
    <row r="13" spans="1:11" ht="18.75" x14ac:dyDescent="0.25">
      <c r="A13" s="27"/>
      <c r="B13" s="723" t="s">
        <v>20</v>
      </c>
      <c r="C13" s="723"/>
      <c r="D13" s="723"/>
      <c r="E13" s="723"/>
      <c r="F13" s="723"/>
      <c r="G13" s="723"/>
      <c r="H13" s="35">
        <f>H14+H44+H80+H102+H134+H156+H168+H179+H190+H220+H234+H257</f>
        <v>327805</v>
      </c>
      <c r="I13" s="36"/>
      <c r="J13" s="267"/>
    </row>
    <row r="14" spans="1:11" ht="15.75" x14ac:dyDescent="0.25">
      <c r="A14" s="37"/>
      <c r="B14" s="38"/>
      <c r="C14" s="39"/>
      <c r="D14" s="28" t="s">
        <v>21</v>
      </c>
      <c r="E14" s="31"/>
      <c r="F14" s="31"/>
      <c r="G14" s="32"/>
      <c r="H14" s="270">
        <f>H15+H19+H23+H29+H34+H39</f>
        <v>19900</v>
      </c>
      <c r="I14" s="34"/>
      <c r="J14" t="s">
        <v>318</v>
      </c>
      <c r="K14">
        <f>H14+H44+H80</f>
        <v>135895</v>
      </c>
    </row>
    <row r="15" spans="1:11" ht="25.5" x14ac:dyDescent="0.25">
      <c r="A15" s="61" t="s">
        <v>31</v>
      </c>
      <c r="B15" s="168">
        <v>43854</v>
      </c>
      <c r="C15" s="428" t="s">
        <v>451</v>
      </c>
      <c r="D15" s="425" t="s">
        <v>452</v>
      </c>
      <c r="E15" s="17"/>
      <c r="F15" s="17"/>
      <c r="G15" s="17"/>
      <c r="H15" s="34">
        <f>H16+H17+H18</f>
        <v>2640</v>
      </c>
      <c r="I15" s="527" t="s">
        <v>446</v>
      </c>
    </row>
    <row r="16" spans="1:11" ht="15.75" x14ac:dyDescent="0.25">
      <c r="A16" s="55"/>
      <c r="B16" s="56"/>
      <c r="C16" s="227"/>
      <c r="D16" s="58"/>
      <c r="E16" s="13" t="s">
        <v>24</v>
      </c>
      <c r="F16" s="5">
        <v>15</v>
      </c>
      <c r="G16" s="5">
        <v>12</v>
      </c>
      <c r="H16" s="45">
        <f>F16*G16</f>
        <v>180</v>
      </c>
      <c r="I16" s="528"/>
    </row>
    <row r="17" spans="1:9" ht="15.75" x14ac:dyDescent="0.25">
      <c r="A17" s="55"/>
      <c r="B17" s="161"/>
      <c r="C17" s="177"/>
      <c r="D17" s="166"/>
      <c r="E17" s="13" t="s">
        <v>28</v>
      </c>
      <c r="F17" s="5">
        <v>55</v>
      </c>
      <c r="G17" s="5">
        <v>12</v>
      </c>
      <c r="H17" s="45">
        <f t="shared" ref="H17:H18" si="0">F17*G17</f>
        <v>660</v>
      </c>
      <c r="I17" s="36"/>
    </row>
    <row r="18" spans="1:9" ht="15.75" x14ac:dyDescent="0.25">
      <c r="A18" s="59"/>
      <c r="B18" s="162"/>
      <c r="C18" s="178"/>
      <c r="D18" s="167"/>
      <c r="E18" s="13" t="s">
        <v>33</v>
      </c>
      <c r="F18" s="5">
        <v>300</v>
      </c>
      <c r="G18" s="5">
        <v>6</v>
      </c>
      <c r="H18" s="45">
        <f t="shared" si="0"/>
        <v>1800</v>
      </c>
      <c r="I18" s="48"/>
    </row>
    <row r="19" spans="1:9" ht="15.75" x14ac:dyDescent="0.25">
      <c r="A19" s="61" t="s">
        <v>34</v>
      </c>
      <c r="B19" s="53">
        <v>43849</v>
      </c>
      <c r="C19" s="428" t="s">
        <v>444</v>
      </c>
      <c r="D19" s="728" t="s">
        <v>445</v>
      </c>
      <c r="E19" s="5"/>
      <c r="F19" s="5"/>
      <c r="G19" s="5"/>
      <c r="H19" s="34">
        <f>H20+H21+H22</f>
        <v>970</v>
      </c>
      <c r="I19" s="648" t="s">
        <v>446</v>
      </c>
    </row>
    <row r="20" spans="1:9" ht="15.75" x14ac:dyDescent="0.25">
      <c r="A20" s="63"/>
      <c r="B20" s="16"/>
      <c r="C20" s="52"/>
      <c r="D20" s="469"/>
      <c r="E20" s="13" t="s">
        <v>24</v>
      </c>
      <c r="F20" s="5">
        <v>15</v>
      </c>
      <c r="G20" s="5">
        <v>20</v>
      </c>
      <c r="H20" s="45">
        <f>F20*G20</f>
        <v>300</v>
      </c>
      <c r="I20" s="649"/>
    </row>
    <row r="21" spans="1:9" ht="15.75" x14ac:dyDescent="0.25">
      <c r="A21" s="63"/>
      <c r="B21" s="16"/>
      <c r="C21" s="52"/>
      <c r="D21" s="469"/>
      <c r="E21" s="13" t="s">
        <v>28</v>
      </c>
      <c r="F21" s="5">
        <v>55</v>
      </c>
      <c r="G21" s="5">
        <v>10</v>
      </c>
      <c r="H21" s="45">
        <f t="shared" ref="H21:H22" si="1">F21*G21</f>
        <v>550</v>
      </c>
      <c r="I21" s="36"/>
    </row>
    <row r="22" spans="1:9" ht="15" customHeight="1" x14ac:dyDescent="0.25">
      <c r="A22" s="63"/>
      <c r="B22" s="17"/>
      <c r="C22" s="251"/>
      <c r="D22" s="470"/>
      <c r="E22" s="13" t="s">
        <v>442</v>
      </c>
      <c r="F22" s="5">
        <v>20</v>
      </c>
      <c r="G22" s="5">
        <v>6</v>
      </c>
      <c r="H22" s="45">
        <f t="shared" si="1"/>
        <v>120</v>
      </c>
      <c r="I22" s="48"/>
    </row>
    <row r="23" spans="1:9" ht="18.75" customHeight="1" x14ac:dyDescent="0.25">
      <c r="A23" s="216"/>
      <c r="B23" s="263"/>
      <c r="C23" s="693" t="s">
        <v>447</v>
      </c>
      <c r="D23" s="159" t="s">
        <v>26</v>
      </c>
      <c r="E23" s="5"/>
      <c r="F23" s="5"/>
      <c r="G23" s="5"/>
      <c r="H23" s="34">
        <f>H25+H26+H27+H28+H24</f>
        <v>5200</v>
      </c>
      <c r="I23" s="65" t="s">
        <v>32</v>
      </c>
    </row>
    <row r="24" spans="1:9" ht="15.75" customHeight="1" x14ac:dyDescent="0.25">
      <c r="A24" s="207"/>
      <c r="B24" s="427"/>
      <c r="C24" s="691"/>
      <c r="D24" s="426"/>
      <c r="E24" s="430" t="s">
        <v>442</v>
      </c>
      <c r="F24" s="5">
        <v>20</v>
      </c>
      <c r="G24" s="5">
        <v>5</v>
      </c>
      <c r="H24" s="5">
        <f>F24*G24</f>
        <v>100</v>
      </c>
      <c r="I24" s="199"/>
    </row>
    <row r="25" spans="1:9" ht="15.75" x14ac:dyDescent="0.25">
      <c r="A25" s="63"/>
      <c r="B25" s="262">
        <v>43838</v>
      </c>
      <c r="C25" s="691"/>
      <c r="D25" s="44"/>
      <c r="E25" s="13" t="s">
        <v>24</v>
      </c>
      <c r="F25" s="5">
        <v>15</v>
      </c>
      <c r="G25" s="5">
        <v>30</v>
      </c>
      <c r="H25" s="45">
        <f>F25*G25</f>
        <v>450</v>
      </c>
      <c r="I25" s="36"/>
    </row>
    <row r="26" spans="1:9" ht="15.75" x14ac:dyDescent="0.25">
      <c r="A26" s="63" t="s">
        <v>36</v>
      </c>
      <c r="B26" s="263"/>
      <c r="C26" s="469"/>
      <c r="D26" s="44"/>
      <c r="E26" s="13" t="s">
        <v>28</v>
      </c>
      <c r="F26" s="5">
        <v>55</v>
      </c>
      <c r="G26" s="5">
        <v>30</v>
      </c>
      <c r="H26" s="45">
        <f t="shared" ref="H26:H28" si="2">F26*G26</f>
        <v>1650</v>
      </c>
      <c r="I26" s="36"/>
    </row>
    <row r="27" spans="1:9" ht="15.75" x14ac:dyDescent="0.25">
      <c r="A27" s="64"/>
      <c r="B27" s="263"/>
      <c r="C27" s="469"/>
      <c r="D27" s="44"/>
      <c r="E27" s="65" t="s">
        <v>29</v>
      </c>
      <c r="F27" s="160">
        <v>500</v>
      </c>
      <c r="G27" s="160">
        <v>3</v>
      </c>
      <c r="H27" s="66">
        <f t="shared" si="2"/>
        <v>1500</v>
      </c>
      <c r="I27" s="36"/>
    </row>
    <row r="28" spans="1:9" ht="15.75" x14ac:dyDescent="0.25">
      <c r="A28" s="64"/>
      <c r="B28" s="16"/>
      <c r="C28" s="470"/>
      <c r="D28" s="44"/>
      <c r="E28" s="67" t="s">
        <v>33</v>
      </c>
      <c r="F28" s="160">
        <v>300</v>
      </c>
      <c r="G28" s="160">
        <v>5</v>
      </c>
      <c r="H28" s="66">
        <f t="shared" si="2"/>
        <v>1500</v>
      </c>
      <c r="I28" s="36"/>
    </row>
    <row r="29" spans="1:9" ht="18.75" customHeight="1" x14ac:dyDescent="0.25">
      <c r="A29" s="724" t="s">
        <v>38</v>
      </c>
      <c r="B29" s="65"/>
      <c r="C29" s="693" t="s">
        <v>448</v>
      </c>
      <c r="D29" s="479" t="s">
        <v>449</v>
      </c>
      <c r="E29" s="5"/>
      <c r="F29" s="5"/>
      <c r="G29" s="5"/>
      <c r="H29" s="34">
        <f>H31+H32+H33</f>
        <v>4000</v>
      </c>
      <c r="I29" s="423" t="s">
        <v>450</v>
      </c>
    </row>
    <row r="30" spans="1:9" ht="15" customHeight="1" x14ac:dyDescent="0.25">
      <c r="A30" s="725"/>
      <c r="B30" s="199"/>
      <c r="C30" s="691"/>
      <c r="D30" s="525"/>
      <c r="E30" s="430" t="s">
        <v>442</v>
      </c>
      <c r="F30" s="5">
        <v>20</v>
      </c>
      <c r="G30" s="5">
        <v>6</v>
      </c>
      <c r="H30" s="5">
        <f>F30*G30</f>
        <v>120</v>
      </c>
      <c r="I30" s="422"/>
    </row>
    <row r="31" spans="1:9" ht="15.75" x14ac:dyDescent="0.25">
      <c r="A31" s="725"/>
      <c r="B31" s="169">
        <v>43837</v>
      </c>
      <c r="C31" s="691"/>
      <c r="D31" s="472"/>
      <c r="E31" s="13" t="s">
        <v>24</v>
      </c>
      <c r="F31" s="5">
        <v>15</v>
      </c>
      <c r="G31" s="5">
        <v>30</v>
      </c>
      <c r="H31" s="45">
        <f>F31*G31</f>
        <v>450</v>
      </c>
      <c r="I31" s="36"/>
    </row>
    <row r="32" spans="1:9" ht="15.75" x14ac:dyDescent="0.25">
      <c r="A32" s="725"/>
      <c r="B32" s="199"/>
      <c r="C32" s="691"/>
      <c r="D32" s="472"/>
      <c r="E32" s="13" t="s">
        <v>28</v>
      </c>
      <c r="F32" s="5">
        <v>55</v>
      </c>
      <c r="G32" s="5">
        <v>10</v>
      </c>
      <c r="H32" s="45">
        <f t="shared" ref="H32:H33" si="3">F32*G32</f>
        <v>550</v>
      </c>
      <c r="I32" s="36"/>
    </row>
    <row r="33" spans="1:9" ht="15.75" x14ac:dyDescent="0.25">
      <c r="A33" s="726"/>
      <c r="B33" s="51"/>
      <c r="C33" s="692"/>
      <c r="D33" s="473"/>
      <c r="E33" s="65" t="s">
        <v>29</v>
      </c>
      <c r="F33" s="160">
        <v>500</v>
      </c>
      <c r="G33" s="160">
        <v>6</v>
      </c>
      <c r="H33" s="66">
        <f t="shared" si="3"/>
        <v>3000</v>
      </c>
      <c r="I33" s="36"/>
    </row>
    <row r="34" spans="1:9" ht="15.75" x14ac:dyDescent="0.25">
      <c r="A34" s="163"/>
      <c r="B34" s="160"/>
      <c r="C34" s="693" t="s">
        <v>441</v>
      </c>
      <c r="D34" s="729" t="s">
        <v>18</v>
      </c>
      <c r="E34" s="94"/>
      <c r="F34" s="5"/>
      <c r="G34" s="5"/>
      <c r="H34" s="70">
        <f>H36+H37+H38+H35</f>
        <v>3350</v>
      </c>
      <c r="I34" s="196"/>
    </row>
    <row r="35" spans="1:9" ht="15.75" x14ac:dyDescent="0.25">
      <c r="A35" s="424"/>
      <c r="B35" s="279"/>
      <c r="C35" s="691"/>
      <c r="D35" s="472"/>
      <c r="E35" s="303" t="s">
        <v>442</v>
      </c>
      <c r="F35" s="5">
        <v>20</v>
      </c>
      <c r="G35" s="5">
        <v>5</v>
      </c>
      <c r="H35" s="280">
        <f>F35*G35</f>
        <v>100</v>
      </c>
      <c r="I35" s="36"/>
    </row>
    <row r="36" spans="1:9" ht="15.75" x14ac:dyDescent="0.25">
      <c r="A36" s="183" t="s">
        <v>41</v>
      </c>
      <c r="B36" s="169">
        <v>43834</v>
      </c>
      <c r="C36" s="691"/>
      <c r="D36" s="472"/>
      <c r="E36" s="69" t="s">
        <v>24</v>
      </c>
      <c r="F36" s="5">
        <v>15</v>
      </c>
      <c r="G36" s="5">
        <v>25</v>
      </c>
      <c r="H36" s="72">
        <f>F36*G36</f>
        <v>375</v>
      </c>
      <c r="I36" s="199" t="s">
        <v>16</v>
      </c>
    </row>
    <row r="37" spans="1:9" ht="15.75" x14ac:dyDescent="0.25">
      <c r="A37" s="164"/>
      <c r="B37" s="161"/>
      <c r="C37" s="691"/>
      <c r="D37" s="166"/>
      <c r="E37" s="69" t="s">
        <v>28</v>
      </c>
      <c r="F37" s="5">
        <v>55</v>
      </c>
      <c r="G37" s="5">
        <v>25</v>
      </c>
      <c r="H37" s="72">
        <f t="shared" ref="H37:H38" si="4">F37*G37</f>
        <v>1375</v>
      </c>
      <c r="I37" s="36"/>
    </row>
    <row r="38" spans="1:9" ht="15.75" x14ac:dyDescent="0.25">
      <c r="A38" s="164"/>
      <c r="B38" s="161"/>
      <c r="C38" s="692"/>
      <c r="D38" s="167"/>
      <c r="E38" s="195" t="s">
        <v>29</v>
      </c>
      <c r="F38" s="160">
        <v>500</v>
      </c>
      <c r="G38" s="160">
        <v>3</v>
      </c>
      <c r="H38" s="75">
        <f t="shared" si="4"/>
        <v>1500</v>
      </c>
      <c r="I38" s="36"/>
    </row>
    <row r="39" spans="1:9" ht="15.75" x14ac:dyDescent="0.25">
      <c r="A39" s="163"/>
      <c r="B39" s="160"/>
      <c r="C39" s="693" t="s">
        <v>443</v>
      </c>
      <c r="D39" s="729" t="s">
        <v>241</v>
      </c>
      <c r="E39" s="5"/>
      <c r="F39" s="5"/>
      <c r="G39" s="5"/>
      <c r="H39" s="34">
        <f>H41+H42+H43+H40</f>
        <v>3740</v>
      </c>
      <c r="I39" s="196"/>
    </row>
    <row r="40" spans="1:9" ht="15.75" x14ac:dyDescent="0.25">
      <c r="A40" s="424"/>
      <c r="B40" s="279"/>
      <c r="C40" s="691"/>
      <c r="D40" s="472"/>
      <c r="E40" s="429" t="s">
        <v>442</v>
      </c>
      <c r="F40" s="5">
        <v>20</v>
      </c>
      <c r="G40" s="5">
        <v>7</v>
      </c>
      <c r="H40" s="5">
        <f>F40*G40</f>
        <v>140</v>
      </c>
      <c r="I40" s="36"/>
    </row>
    <row r="41" spans="1:9" ht="15.75" x14ac:dyDescent="0.25">
      <c r="A41" s="183" t="s">
        <v>44</v>
      </c>
      <c r="B41" s="169">
        <v>43835</v>
      </c>
      <c r="C41" s="691"/>
      <c r="D41" s="472"/>
      <c r="E41" s="13" t="s">
        <v>24</v>
      </c>
      <c r="F41" s="5">
        <v>15</v>
      </c>
      <c r="G41" s="5">
        <v>30</v>
      </c>
      <c r="H41" s="45">
        <f>F41*G41</f>
        <v>450</v>
      </c>
      <c r="I41" s="199" t="s">
        <v>10</v>
      </c>
    </row>
    <row r="42" spans="1:9" ht="15.75" x14ac:dyDescent="0.25">
      <c r="A42" s="164"/>
      <c r="B42" s="161"/>
      <c r="C42" s="691"/>
      <c r="D42" s="422"/>
      <c r="E42" s="13" t="s">
        <v>28</v>
      </c>
      <c r="F42" s="5">
        <v>55</v>
      </c>
      <c r="G42" s="5">
        <v>30</v>
      </c>
      <c r="H42" s="45">
        <f t="shared" ref="H42:H43" si="5">F42*G42</f>
        <v>1650</v>
      </c>
      <c r="I42" s="36"/>
    </row>
    <row r="43" spans="1:9" ht="15.75" x14ac:dyDescent="0.25">
      <c r="A43" s="165"/>
      <c r="B43" s="162"/>
      <c r="C43" s="692"/>
      <c r="D43" s="167"/>
      <c r="E43" s="13" t="s">
        <v>29</v>
      </c>
      <c r="F43" s="5">
        <v>500</v>
      </c>
      <c r="G43" s="5">
        <v>3</v>
      </c>
      <c r="H43" s="45">
        <f t="shared" si="5"/>
        <v>1500</v>
      </c>
      <c r="I43" s="48"/>
    </row>
    <row r="44" spans="1:9" ht="15.75" x14ac:dyDescent="0.25">
      <c r="A44" s="125"/>
      <c r="B44" s="97"/>
      <c r="C44" s="113"/>
      <c r="D44" s="197" t="s">
        <v>35</v>
      </c>
      <c r="E44" s="11"/>
      <c r="F44" s="11"/>
      <c r="G44" s="6"/>
      <c r="H44" s="198">
        <f>H45+H49+H53+H57+H61+H66+H71+H75</f>
        <v>98430</v>
      </c>
      <c r="I44" s="194"/>
    </row>
    <row r="45" spans="1:9" ht="31.5" x14ac:dyDescent="0.25">
      <c r="A45" s="81"/>
      <c r="B45" s="234">
        <v>43502</v>
      </c>
      <c r="C45" s="54" t="s">
        <v>169</v>
      </c>
      <c r="D45" s="50" t="s">
        <v>18</v>
      </c>
      <c r="E45" s="17"/>
      <c r="F45" s="17"/>
      <c r="G45" s="17"/>
      <c r="H45" s="48">
        <f>H46+H47+H48</f>
        <v>12000</v>
      </c>
      <c r="I45" s="649" t="s">
        <v>23</v>
      </c>
    </row>
    <row r="46" spans="1:9" ht="15.75" x14ac:dyDescent="0.25">
      <c r="A46" s="82" t="s">
        <v>248</v>
      </c>
      <c r="B46" s="224"/>
      <c r="C46" s="57"/>
      <c r="D46" s="58"/>
      <c r="E46" s="13" t="s">
        <v>24</v>
      </c>
      <c r="F46" s="13">
        <v>15</v>
      </c>
      <c r="G46" s="13">
        <v>40</v>
      </c>
      <c r="H46" s="45">
        <f>F46*G46</f>
        <v>600</v>
      </c>
      <c r="I46" s="649"/>
    </row>
    <row r="47" spans="1:9" ht="15.75" x14ac:dyDescent="0.25">
      <c r="A47" s="82"/>
      <c r="B47" s="43"/>
      <c r="C47" s="54"/>
      <c r="D47" s="44"/>
      <c r="E47" s="13" t="s">
        <v>28</v>
      </c>
      <c r="F47" s="13">
        <v>150</v>
      </c>
      <c r="G47" s="13">
        <v>36</v>
      </c>
      <c r="H47" s="45">
        <f t="shared" ref="H47:H48" si="6">F47*G47</f>
        <v>5400</v>
      </c>
      <c r="I47" s="36"/>
    </row>
    <row r="48" spans="1:9" ht="15.75" x14ac:dyDescent="0.25">
      <c r="A48" s="83"/>
      <c r="B48" s="46"/>
      <c r="C48" s="60"/>
      <c r="D48" s="47"/>
      <c r="E48" s="13" t="s">
        <v>29</v>
      </c>
      <c r="F48" s="5">
        <v>1000</v>
      </c>
      <c r="G48" s="13">
        <v>6</v>
      </c>
      <c r="H48" s="45">
        <f t="shared" si="6"/>
        <v>6000</v>
      </c>
      <c r="I48" s="48"/>
    </row>
    <row r="49" spans="1:9" ht="15.75" x14ac:dyDescent="0.25">
      <c r="A49" s="61"/>
      <c r="B49" s="53">
        <v>43516</v>
      </c>
      <c r="C49" s="177" t="s">
        <v>170</v>
      </c>
      <c r="D49" s="50" t="s">
        <v>37</v>
      </c>
      <c r="E49" s="51"/>
      <c r="F49" s="51"/>
      <c r="G49" s="51"/>
      <c r="H49" s="48">
        <f>H50+H51+H52</f>
        <v>3555</v>
      </c>
      <c r="I49" s="649" t="s">
        <v>27</v>
      </c>
    </row>
    <row r="50" spans="1:9" ht="15.75" x14ac:dyDescent="0.25">
      <c r="A50" s="235" t="s">
        <v>249</v>
      </c>
      <c r="B50" s="16"/>
      <c r="C50" s="177"/>
      <c r="D50" s="44"/>
      <c r="E50" s="13" t="s">
        <v>24</v>
      </c>
      <c r="F50" s="13">
        <v>15</v>
      </c>
      <c r="G50" s="13">
        <v>31</v>
      </c>
      <c r="H50" s="45">
        <f>F50*G50</f>
        <v>465</v>
      </c>
      <c r="I50" s="649"/>
    </row>
    <row r="51" spans="1:9" ht="15.75" x14ac:dyDescent="0.25">
      <c r="A51" s="63"/>
      <c r="B51" s="16"/>
      <c r="C51" s="177"/>
      <c r="D51" s="44"/>
      <c r="E51" s="13" t="s">
        <v>28</v>
      </c>
      <c r="F51" s="13">
        <v>70</v>
      </c>
      <c r="G51" s="13">
        <v>42</v>
      </c>
      <c r="H51" s="45">
        <f t="shared" ref="H51:H52" si="7">F51*G51</f>
        <v>2940</v>
      </c>
      <c r="I51" s="36"/>
    </row>
    <row r="52" spans="1:9" ht="15.75" x14ac:dyDescent="0.25">
      <c r="A52" s="64"/>
      <c r="B52" s="17"/>
      <c r="C52" s="178"/>
      <c r="D52" s="47"/>
      <c r="E52" s="13" t="s">
        <v>29</v>
      </c>
      <c r="F52" s="5">
        <v>50</v>
      </c>
      <c r="G52" s="13">
        <v>3</v>
      </c>
      <c r="H52" s="45">
        <f t="shared" si="7"/>
        <v>150</v>
      </c>
      <c r="I52" s="48"/>
    </row>
    <row r="53" spans="1:9" ht="15.75" x14ac:dyDescent="0.25">
      <c r="A53" s="61"/>
      <c r="B53" s="49">
        <v>43517</v>
      </c>
      <c r="C53" s="684" t="s">
        <v>39</v>
      </c>
      <c r="D53" s="42" t="s">
        <v>37</v>
      </c>
      <c r="E53" s="13"/>
      <c r="F53" s="13"/>
      <c r="G53" s="13"/>
      <c r="H53" s="34">
        <f>H54+H55+H56</f>
        <v>6060</v>
      </c>
      <c r="I53" s="478" t="s">
        <v>40</v>
      </c>
    </row>
    <row r="54" spans="1:9" ht="15.75" x14ac:dyDescent="0.25">
      <c r="A54" s="63" t="s">
        <v>250</v>
      </c>
      <c r="B54" s="16"/>
      <c r="C54" s="685"/>
      <c r="D54" s="44"/>
      <c r="E54" s="13" t="s">
        <v>24</v>
      </c>
      <c r="F54" s="13">
        <v>15</v>
      </c>
      <c r="G54" s="13">
        <v>36</v>
      </c>
      <c r="H54" s="45">
        <f>F54*G54</f>
        <v>540</v>
      </c>
      <c r="I54" s="492"/>
    </row>
    <row r="55" spans="1:9" ht="15.75" x14ac:dyDescent="0.25">
      <c r="A55" s="63"/>
      <c r="B55" s="16"/>
      <c r="C55" s="685"/>
      <c r="D55" s="44"/>
      <c r="E55" s="13" t="s">
        <v>28</v>
      </c>
      <c r="F55" s="13">
        <v>70</v>
      </c>
      <c r="G55" s="13">
        <v>36</v>
      </c>
      <c r="H55" s="45">
        <f t="shared" ref="H55:H56" si="8">F55*G55</f>
        <v>2520</v>
      </c>
      <c r="I55" s="492"/>
    </row>
    <row r="56" spans="1:9" ht="15.75" x14ac:dyDescent="0.25">
      <c r="A56" s="64"/>
      <c r="B56" s="17"/>
      <c r="C56" s="686"/>
      <c r="D56" s="47"/>
      <c r="E56" s="13" t="s">
        <v>29</v>
      </c>
      <c r="F56" s="5">
        <v>500</v>
      </c>
      <c r="G56" s="13">
        <v>6</v>
      </c>
      <c r="H56" s="45">
        <f t="shared" si="8"/>
        <v>3000</v>
      </c>
      <c r="I56" s="493"/>
    </row>
    <row r="57" spans="1:9" ht="15.75" x14ac:dyDescent="0.25">
      <c r="A57" s="61" t="s">
        <v>166</v>
      </c>
      <c r="B57" s="49">
        <v>43505</v>
      </c>
      <c r="C57" s="684" t="s">
        <v>42</v>
      </c>
      <c r="D57" s="42" t="s">
        <v>43</v>
      </c>
      <c r="E57" s="13"/>
      <c r="F57" s="13"/>
      <c r="G57" s="13"/>
      <c r="H57" s="34">
        <f>H58+H59+H60</f>
        <v>6930</v>
      </c>
      <c r="I57" s="478" t="s">
        <v>40</v>
      </c>
    </row>
    <row r="58" spans="1:9" ht="15.75" x14ac:dyDescent="0.25">
      <c r="A58" s="63" t="s">
        <v>251</v>
      </c>
      <c r="B58" s="16"/>
      <c r="C58" s="685"/>
      <c r="D58" s="44"/>
      <c r="E58" s="13" t="s">
        <v>24</v>
      </c>
      <c r="F58" s="13">
        <v>15</v>
      </c>
      <c r="G58" s="13">
        <v>38</v>
      </c>
      <c r="H58" s="45">
        <f>F58*G58</f>
        <v>570</v>
      </c>
      <c r="I58" s="492"/>
    </row>
    <row r="59" spans="1:9" ht="15.75" x14ac:dyDescent="0.25">
      <c r="A59" s="63"/>
      <c r="B59" s="16"/>
      <c r="C59" s="685"/>
      <c r="D59" s="44"/>
      <c r="E59" s="13" t="s">
        <v>28</v>
      </c>
      <c r="F59" s="13">
        <v>70</v>
      </c>
      <c r="G59" s="13">
        <v>48</v>
      </c>
      <c r="H59" s="45">
        <f t="shared" ref="H59:H60" si="9">F59*G59</f>
        <v>3360</v>
      </c>
      <c r="I59" s="492"/>
    </row>
    <row r="60" spans="1:9" ht="15.75" x14ac:dyDescent="0.25">
      <c r="A60" s="64"/>
      <c r="B60" s="17"/>
      <c r="C60" s="60"/>
      <c r="D60" s="47"/>
      <c r="E60" s="13" t="s">
        <v>29</v>
      </c>
      <c r="F60" s="5">
        <v>500</v>
      </c>
      <c r="G60" s="13">
        <v>6</v>
      </c>
      <c r="H60" s="45">
        <f t="shared" si="9"/>
        <v>3000</v>
      </c>
      <c r="I60" s="492"/>
    </row>
    <row r="61" spans="1:9" ht="15.75" x14ac:dyDescent="0.25">
      <c r="A61" s="61" t="s">
        <v>166</v>
      </c>
      <c r="B61" s="18"/>
      <c r="C61" s="684" t="s">
        <v>45</v>
      </c>
      <c r="D61" s="478" t="s">
        <v>46</v>
      </c>
      <c r="E61" s="13"/>
      <c r="F61" s="13"/>
      <c r="G61" s="13"/>
      <c r="H61" s="70">
        <f>H62+H63+H64+H65</f>
        <v>56160</v>
      </c>
      <c r="I61" s="478" t="s">
        <v>47</v>
      </c>
    </row>
    <row r="62" spans="1:9" ht="15.75" x14ac:dyDescent="0.25">
      <c r="A62" s="63"/>
      <c r="B62" s="71" t="s">
        <v>48</v>
      </c>
      <c r="C62" s="685"/>
      <c r="D62" s="492"/>
      <c r="E62" s="13" t="s">
        <v>24</v>
      </c>
      <c r="F62" s="13">
        <v>15</v>
      </c>
      <c r="G62" s="13">
        <v>96</v>
      </c>
      <c r="H62" s="72">
        <f>F62*G62</f>
        <v>1440</v>
      </c>
      <c r="I62" s="492"/>
    </row>
    <row r="63" spans="1:9" ht="15.75" x14ac:dyDescent="0.25">
      <c r="A63" s="63" t="s">
        <v>252</v>
      </c>
      <c r="B63" s="16"/>
      <c r="C63" s="685"/>
      <c r="D63" s="492"/>
      <c r="E63" s="13" t="s">
        <v>28</v>
      </c>
      <c r="F63" s="13">
        <v>70</v>
      </c>
      <c r="G63" s="13">
        <v>96</v>
      </c>
      <c r="H63" s="72">
        <f t="shared" ref="H63:H64" si="10">F63*G63</f>
        <v>6720</v>
      </c>
      <c r="I63" s="492"/>
    </row>
    <row r="64" spans="1:9" ht="15.75" x14ac:dyDescent="0.25">
      <c r="A64" s="63"/>
      <c r="B64" s="16"/>
      <c r="C64" s="685"/>
      <c r="D64" s="44"/>
      <c r="E64" s="13" t="s">
        <v>29</v>
      </c>
      <c r="F64" s="5">
        <v>500</v>
      </c>
      <c r="G64" s="13">
        <v>96</v>
      </c>
      <c r="H64" s="72">
        <f t="shared" si="10"/>
        <v>48000</v>
      </c>
      <c r="I64" s="492"/>
    </row>
    <row r="65" spans="1:9" ht="15.75" x14ac:dyDescent="0.25">
      <c r="A65" s="64"/>
      <c r="B65" s="16"/>
      <c r="C65" s="686"/>
      <c r="D65" s="44"/>
      <c r="E65" s="84" t="s">
        <v>230</v>
      </c>
      <c r="F65" s="13">
        <v>0</v>
      </c>
      <c r="G65" s="13">
        <v>0</v>
      </c>
      <c r="H65" s="72">
        <v>0</v>
      </c>
      <c r="I65" s="48"/>
    </row>
    <row r="66" spans="1:9" ht="15.75" x14ac:dyDescent="0.25">
      <c r="A66" s="61"/>
      <c r="B66" s="18"/>
      <c r="C66" s="698" t="s">
        <v>50</v>
      </c>
      <c r="D66" s="478" t="s">
        <v>51</v>
      </c>
      <c r="E66" s="69"/>
      <c r="F66" s="13"/>
      <c r="G66" s="13"/>
      <c r="H66" s="70">
        <f>H67+H68+H69+H70</f>
        <v>5475</v>
      </c>
      <c r="I66" s="478" t="s">
        <v>32</v>
      </c>
    </row>
    <row r="67" spans="1:9" ht="15.75" x14ac:dyDescent="0.25">
      <c r="A67" s="63"/>
      <c r="B67" s="16"/>
      <c r="C67" s="699"/>
      <c r="D67" s="492"/>
      <c r="E67" s="69" t="s">
        <v>24</v>
      </c>
      <c r="F67" s="13">
        <v>15</v>
      </c>
      <c r="G67" s="13">
        <v>45</v>
      </c>
      <c r="H67" s="72">
        <f>F67*G67</f>
        <v>675</v>
      </c>
      <c r="I67" s="492"/>
    </row>
    <row r="68" spans="1:9" ht="15.75" x14ac:dyDescent="0.25">
      <c r="A68" s="63" t="s">
        <v>253</v>
      </c>
      <c r="B68" s="16"/>
      <c r="C68" s="699"/>
      <c r="D68" s="492"/>
      <c r="E68" s="69" t="s">
        <v>28</v>
      </c>
      <c r="F68" s="13">
        <v>70</v>
      </c>
      <c r="G68" s="13">
        <v>45</v>
      </c>
      <c r="H68" s="72">
        <f t="shared" ref="H68:H70" si="11">F68*G68</f>
        <v>3150</v>
      </c>
      <c r="I68" s="492"/>
    </row>
    <row r="69" spans="1:9" ht="15.75" x14ac:dyDescent="0.25">
      <c r="A69" s="63"/>
      <c r="B69" s="16"/>
      <c r="C69" s="73"/>
      <c r="D69" s="492"/>
      <c r="E69" s="69" t="s">
        <v>29</v>
      </c>
      <c r="F69" s="5">
        <v>500</v>
      </c>
      <c r="G69" s="13">
        <v>3</v>
      </c>
      <c r="H69" s="72">
        <f t="shared" si="11"/>
        <v>1500</v>
      </c>
      <c r="I69" s="492"/>
    </row>
    <row r="70" spans="1:9" ht="15.75" x14ac:dyDescent="0.25">
      <c r="A70" s="64"/>
      <c r="B70" s="17"/>
      <c r="C70" s="73"/>
      <c r="D70" s="493"/>
      <c r="E70" s="74" t="s">
        <v>33</v>
      </c>
      <c r="F70" s="5">
        <v>50</v>
      </c>
      <c r="G70" s="13">
        <v>3</v>
      </c>
      <c r="H70" s="72">
        <f t="shared" si="11"/>
        <v>150</v>
      </c>
      <c r="I70" s="44"/>
    </row>
    <row r="71" spans="1:9" ht="15.75" x14ac:dyDescent="0.25">
      <c r="A71" s="61"/>
      <c r="B71" s="718" t="s">
        <v>53</v>
      </c>
      <c r="C71" s="720" t="s">
        <v>54</v>
      </c>
      <c r="D71" s="722" t="s">
        <v>55</v>
      </c>
      <c r="E71" s="13"/>
      <c r="F71" s="13"/>
      <c r="G71" s="13"/>
      <c r="H71" s="70">
        <f>H72+H73+H74</f>
        <v>4050</v>
      </c>
      <c r="I71" s="648" t="s">
        <v>30</v>
      </c>
    </row>
    <row r="72" spans="1:9" ht="15.75" x14ac:dyDescent="0.25">
      <c r="A72" s="63"/>
      <c r="B72" s="718"/>
      <c r="C72" s="721"/>
      <c r="D72" s="722"/>
      <c r="E72" s="13" t="s">
        <v>24</v>
      </c>
      <c r="F72" s="13">
        <v>15</v>
      </c>
      <c r="G72" s="13">
        <v>30</v>
      </c>
      <c r="H72" s="72">
        <f>F72*G72</f>
        <v>450</v>
      </c>
      <c r="I72" s="649"/>
    </row>
    <row r="73" spans="1:9" ht="15.75" x14ac:dyDescent="0.25">
      <c r="A73" s="63" t="s">
        <v>254</v>
      </c>
      <c r="B73" s="43"/>
      <c r="C73" s="721"/>
      <c r="D73" s="722"/>
      <c r="E73" s="13" t="s">
        <v>28</v>
      </c>
      <c r="F73" s="13">
        <v>70</v>
      </c>
      <c r="G73" s="13">
        <v>30</v>
      </c>
      <c r="H73" s="72">
        <f t="shared" ref="H73:H74" si="12">F73*G73</f>
        <v>2100</v>
      </c>
      <c r="I73" s="36"/>
    </row>
    <row r="74" spans="1:9" ht="64.5" customHeight="1" x14ac:dyDescent="0.25">
      <c r="A74" s="64"/>
      <c r="B74" s="43"/>
      <c r="C74" s="721"/>
      <c r="D74" s="44"/>
      <c r="E74" s="65" t="s">
        <v>29</v>
      </c>
      <c r="F74" s="18">
        <v>500</v>
      </c>
      <c r="G74" s="65">
        <v>3</v>
      </c>
      <c r="H74" s="75">
        <f t="shared" si="12"/>
        <v>1500</v>
      </c>
      <c r="I74" s="36"/>
    </row>
    <row r="75" spans="1:9" ht="19.5" customHeight="1" x14ac:dyDescent="0.25">
      <c r="A75" s="182"/>
      <c r="B75" s="179"/>
      <c r="C75" s="720" t="s">
        <v>232</v>
      </c>
      <c r="D75" s="185"/>
      <c r="E75" s="69"/>
      <c r="F75" s="13"/>
      <c r="G75" s="13"/>
      <c r="H75" s="70">
        <f>H76+H77+H78+H79</f>
        <v>4200</v>
      </c>
      <c r="I75" s="648" t="s">
        <v>30</v>
      </c>
    </row>
    <row r="76" spans="1:9" ht="20.25" customHeight="1" x14ac:dyDescent="0.25">
      <c r="A76" s="183" t="s">
        <v>255</v>
      </c>
      <c r="B76" s="43"/>
      <c r="C76" s="721"/>
      <c r="D76" s="186"/>
      <c r="E76" s="69" t="s">
        <v>24</v>
      </c>
      <c r="F76" s="13">
        <v>15</v>
      </c>
      <c r="G76" s="13">
        <v>30</v>
      </c>
      <c r="H76" s="72">
        <f>F76*G76</f>
        <v>450</v>
      </c>
      <c r="I76" s="649"/>
    </row>
    <row r="77" spans="1:9" ht="18.75" customHeight="1" x14ac:dyDescent="0.25">
      <c r="A77" s="183"/>
      <c r="B77" s="43"/>
      <c r="C77" s="721"/>
      <c r="D77" s="186"/>
      <c r="E77" s="69" t="s">
        <v>28</v>
      </c>
      <c r="F77" s="13">
        <v>70</v>
      </c>
      <c r="G77" s="13">
        <v>30</v>
      </c>
      <c r="H77" s="72">
        <f t="shared" ref="H77:H79" si="13">F77*G77</f>
        <v>2100</v>
      </c>
      <c r="I77" s="36"/>
    </row>
    <row r="78" spans="1:9" ht="17.25" customHeight="1" x14ac:dyDescent="0.25">
      <c r="A78" s="183"/>
      <c r="B78" s="43"/>
      <c r="C78" s="721"/>
      <c r="D78" s="186"/>
      <c r="E78" s="195" t="s">
        <v>29</v>
      </c>
      <c r="F78" s="174">
        <v>500</v>
      </c>
      <c r="G78" s="65">
        <v>3</v>
      </c>
      <c r="H78" s="75">
        <f t="shared" si="13"/>
        <v>1500</v>
      </c>
      <c r="I78" s="36"/>
    </row>
    <row r="79" spans="1:9" ht="15.75" x14ac:dyDescent="0.25">
      <c r="A79" s="184"/>
      <c r="B79" s="46"/>
      <c r="C79" s="170"/>
      <c r="D79" s="187"/>
      <c r="E79" s="208" t="s">
        <v>33</v>
      </c>
      <c r="F79" s="209">
        <v>50</v>
      </c>
      <c r="G79" s="210">
        <v>3</v>
      </c>
      <c r="H79" s="211">
        <f t="shared" si="13"/>
        <v>150</v>
      </c>
      <c r="I79" s="78"/>
    </row>
    <row r="80" spans="1:9" ht="20.25" x14ac:dyDescent="0.25">
      <c r="A80" s="83"/>
      <c r="B80" s="28"/>
      <c r="C80" s="39"/>
      <c r="D80" s="76" t="s">
        <v>56</v>
      </c>
      <c r="E80" s="68"/>
      <c r="F80" s="68"/>
      <c r="G80" s="68"/>
      <c r="H80" s="40">
        <f>H81+H85+H90+H94+H98</f>
        <v>17565</v>
      </c>
      <c r="I80" s="32"/>
    </row>
    <row r="81" spans="1:9" ht="15.75" x14ac:dyDescent="0.25">
      <c r="A81" s="61"/>
      <c r="B81" s="718" t="s">
        <v>58</v>
      </c>
      <c r="C81" s="691" t="s">
        <v>307</v>
      </c>
      <c r="D81" s="50" t="s">
        <v>59</v>
      </c>
      <c r="E81" s="51"/>
      <c r="F81" s="175"/>
      <c r="G81" s="175"/>
      <c r="H81" s="205">
        <f>H82+H83+H84</f>
        <v>4830</v>
      </c>
      <c r="I81" s="649" t="s">
        <v>30</v>
      </c>
    </row>
    <row r="82" spans="1:9" ht="15.75" x14ac:dyDescent="0.25">
      <c r="A82" s="63" t="s">
        <v>256</v>
      </c>
      <c r="B82" s="718"/>
      <c r="C82" s="691"/>
      <c r="D82" s="16"/>
      <c r="E82" s="13" t="s">
        <v>24</v>
      </c>
      <c r="F82" s="5">
        <v>15</v>
      </c>
      <c r="G82" s="5">
        <v>24</v>
      </c>
      <c r="H82" s="72">
        <f>F82*G82</f>
        <v>360</v>
      </c>
      <c r="I82" s="649"/>
    </row>
    <row r="83" spans="1:9" ht="15.75" x14ac:dyDescent="0.25">
      <c r="A83" s="63"/>
      <c r="B83" s="43"/>
      <c r="C83" s="691"/>
      <c r="D83" s="44"/>
      <c r="E83" s="13" t="s">
        <v>28</v>
      </c>
      <c r="F83" s="5">
        <v>70</v>
      </c>
      <c r="G83" s="5">
        <v>21</v>
      </c>
      <c r="H83" s="72">
        <f t="shared" ref="H83:H84" si="14">F83*G83</f>
        <v>1470</v>
      </c>
      <c r="I83" s="36"/>
    </row>
    <row r="84" spans="1:9" ht="37.5" customHeight="1" x14ac:dyDescent="0.25">
      <c r="A84" s="64"/>
      <c r="B84" s="46"/>
      <c r="C84" s="692"/>
      <c r="D84" s="47"/>
      <c r="E84" s="13" t="s">
        <v>29</v>
      </c>
      <c r="F84" s="5">
        <v>500</v>
      </c>
      <c r="G84" s="5">
        <v>6</v>
      </c>
      <c r="H84" s="72">
        <f t="shared" si="14"/>
        <v>3000</v>
      </c>
      <c r="I84" s="48"/>
    </row>
    <row r="85" spans="1:9" ht="15.75" x14ac:dyDescent="0.25">
      <c r="A85" s="61"/>
      <c r="B85" s="717" t="s">
        <v>61</v>
      </c>
      <c r="C85" s="693" t="s">
        <v>62</v>
      </c>
      <c r="D85" s="42" t="s">
        <v>22</v>
      </c>
      <c r="E85" s="13"/>
      <c r="F85" s="5"/>
      <c r="G85" s="5"/>
      <c r="H85" s="205">
        <f>H86+H87+H88+H89</f>
        <v>3735</v>
      </c>
      <c r="I85" s="648" t="s">
        <v>30</v>
      </c>
    </row>
    <row r="86" spans="1:9" ht="15.75" x14ac:dyDescent="0.25">
      <c r="A86" s="63"/>
      <c r="B86" s="718"/>
      <c r="C86" s="691"/>
      <c r="D86" s="44"/>
      <c r="E86" s="13" t="s">
        <v>24</v>
      </c>
      <c r="F86" s="5">
        <v>15</v>
      </c>
      <c r="G86" s="5">
        <v>27</v>
      </c>
      <c r="H86" s="72">
        <f>F86*G86</f>
        <v>405</v>
      </c>
      <c r="I86" s="649"/>
    </row>
    <row r="87" spans="1:9" ht="15.75" x14ac:dyDescent="0.25">
      <c r="A87" s="63" t="s">
        <v>257</v>
      </c>
      <c r="B87" s="43"/>
      <c r="C87" s="691"/>
      <c r="D87" s="44"/>
      <c r="E87" s="13" t="s">
        <v>28</v>
      </c>
      <c r="F87" s="5">
        <v>70</v>
      </c>
      <c r="G87" s="5">
        <v>24</v>
      </c>
      <c r="H87" s="72">
        <f t="shared" ref="H87:H89" si="15">F87*G87</f>
        <v>1680</v>
      </c>
      <c r="I87" s="36"/>
    </row>
    <row r="88" spans="1:9" ht="15.75" x14ac:dyDescent="0.25">
      <c r="A88" s="63"/>
      <c r="B88" s="43"/>
      <c r="C88" s="691"/>
      <c r="D88" s="186"/>
      <c r="E88" s="13" t="s">
        <v>29</v>
      </c>
      <c r="F88" s="5">
        <v>500</v>
      </c>
      <c r="G88" s="5">
        <v>3</v>
      </c>
      <c r="H88" s="72">
        <f t="shared" si="15"/>
        <v>1500</v>
      </c>
      <c r="I88" s="36"/>
    </row>
    <row r="89" spans="1:9" ht="15.75" x14ac:dyDescent="0.25">
      <c r="A89" s="183"/>
      <c r="B89" s="43"/>
      <c r="C89" s="192"/>
      <c r="D89" s="186"/>
      <c r="E89" s="208" t="s">
        <v>33</v>
      </c>
      <c r="F89" s="209">
        <v>50</v>
      </c>
      <c r="G89" s="210">
        <v>3</v>
      </c>
      <c r="H89" s="211">
        <f t="shared" si="15"/>
        <v>150</v>
      </c>
      <c r="I89" s="36"/>
    </row>
    <row r="90" spans="1:9" ht="19.5" customHeight="1" x14ac:dyDescent="0.25">
      <c r="A90" s="61"/>
      <c r="B90" s="179" t="s">
        <v>63</v>
      </c>
      <c r="C90" s="693" t="s">
        <v>64</v>
      </c>
      <c r="D90" s="172" t="s">
        <v>37</v>
      </c>
      <c r="E90" s="206"/>
      <c r="F90" s="7"/>
      <c r="G90" s="7"/>
      <c r="H90" s="205">
        <f>H91+H92+H93</f>
        <v>3585</v>
      </c>
      <c r="I90" s="648" t="s">
        <v>23</v>
      </c>
    </row>
    <row r="91" spans="1:9" ht="15.75" x14ac:dyDescent="0.25">
      <c r="A91" s="63" t="s">
        <v>258</v>
      </c>
      <c r="B91" s="214"/>
      <c r="C91" s="691"/>
      <c r="D91" s="186"/>
      <c r="E91" s="69" t="s">
        <v>24</v>
      </c>
      <c r="F91" s="5">
        <v>15</v>
      </c>
      <c r="G91" s="5">
        <v>27</v>
      </c>
      <c r="H91" s="72">
        <f>F91*G91</f>
        <v>405</v>
      </c>
      <c r="I91" s="649"/>
    </row>
    <row r="92" spans="1:9" ht="15.75" x14ac:dyDescent="0.25">
      <c r="A92" s="63"/>
      <c r="B92" s="43"/>
      <c r="C92" s="691"/>
      <c r="D92" s="186"/>
      <c r="E92" s="69" t="s">
        <v>28</v>
      </c>
      <c r="F92" s="5">
        <v>70</v>
      </c>
      <c r="G92" s="5">
        <v>24</v>
      </c>
      <c r="H92" s="72">
        <f>F92*G92</f>
        <v>1680</v>
      </c>
      <c r="I92" s="649"/>
    </row>
    <row r="93" spans="1:9" ht="15.75" x14ac:dyDescent="0.25">
      <c r="A93" s="64"/>
      <c r="B93" s="46"/>
      <c r="C93" s="181"/>
      <c r="D93" s="187"/>
      <c r="E93" s="69" t="s">
        <v>29</v>
      </c>
      <c r="F93" s="5">
        <v>500</v>
      </c>
      <c r="G93" s="5">
        <v>3</v>
      </c>
      <c r="H93" s="72">
        <f>F93*G93</f>
        <v>1500</v>
      </c>
      <c r="I93" s="713"/>
    </row>
    <row r="94" spans="1:9" ht="18.75" customHeight="1" x14ac:dyDescent="0.25">
      <c r="A94" s="182"/>
      <c r="B94" s="43" t="s">
        <v>65</v>
      </c>
      <c r="C94" s="693" t="s">
        <v>171</v>
      </c>
      <c r="D94" s="173" t="s">
        <v>66</v>
      </c>
      <c r="E94" s="7"/>
      <c r="F94" s="7"/>
      <c r="G94" s="7"/>
      <c r="H94" s="205">
        <f>H95+H96+H97</f>
        <v>3585</v>
      </c>
      <c r="I94" s="648" t="s">
        <v>23</v>
      </c>
    </row>
    <row r="95" spans="1:9" ht="15.75" x14ac:dyDescent="0.25">
      <c r="A95" s="183" t="s">
        <v>259</v>
      </c>
      <c r="B95" s="43"/>
      <c r="C95" s="691"/>
      <c r="D95" s="44"/>
      <c r="E95" s="13" t="s">
        <v>24</v>
      </c>
      <c r="F95" s="5">
        <v>15</v>
      </c>
      <c r="G95" s="5">
        <v>27</v>
      </c>
      <c r="H95" s="72">
        <f>F95*G95</f>
        <v>405</v>
      </c>
      <c r="I95" s="649"/>
    </row>
    <row r="96" spans="1:9" ht="15.75" x14ac:dyDescent="0.25">
      <c r="A96" s="183"/>
      <c r="C96" s="180"/>
      <c r="D96" s="44"/>
      <c r="E96" s="13" t="s">
        <v>28</v>
      </c>
      <c r="F96" s="5">
        <v>70</v>
      </c>
      <c r="G96" s="5">
        <v>24</v>
      </c>
      <c r="H96" s="72">
        <f>F96*G96</f>
        <v>1680</v>
      </c>
      <c r="I96" s="36"/>
    </row>
    <row r="97" spans="1:9" ht="15.75" x14ac:dyDescent="0.25">
      <c r="A97" s="184"/>
      <c r="B97" s="43"/>
      <c r="C97" s="180"/>
      <c r="D97" s="44"/>
      <c r="E97" s="13" t="s">
        <v>29</v>
      </c>
      <c r="F97" s="5">
        <v>500</v>
      </c>
      <c r="G97" s="5">
        <v>3</v>
      </c>
      <c r="H97" s="72">
        <f>F97*G97</f>
        <v>1500</v>
      </c>
      <c r="I97" s="36"/>
    </row>
    <row r="98" spans="1:9" ht="15.75" x14ac:dyDescent="0.25">
      <c r="A98" s="207"/>
      <c r="B98" s="710">
        <v>43554</v>
      </c>
      <c r="C98" s="684" t="s">
        <v>308</v>
      </c>
      <c r="D98" s="478" t="s">
        <v>68</v>
      </c>
      <c r="E98" s="13"/>
      <c r="F98" s="13"/>
      <c r="G98" s="13"/>
      <c r="H98" s="70">
        <f>H99+H100+H101</f>
        <v>1830</v>
      </c>
      <c r="I98" s="478" t="s">
        <v>69</v>
      </c>
    </row>
    <row r="99" spans="1:9" ht="15.75" x14ac:dyDescent="0.25">
      <c r="A99" s="207" t="s">
        <v>260</v>
      </c>
      <c r="B99" s="719"/>
      <c r="C99" s="685"/>
      <c r="D99" s="492"/>
      <c r="E99" s="13" t="s">
        <v>24</v>
      </c>
      <c r="F99" s="5">
        <v>15</v>
      </c>
      <c r="G99" s="5">
        <v>18</v>
      </c>
      <c r="H99" s="72">
        <f>F99*G99</f>
        <v>270</v>
      </c>
      <c r="I99" s="492"/>
    </row>
    <row r="100" spans="1:9" ht="15.75" x14ac:dyDescent="0.25">
      <c r="A100" s="207"/>
      <c r="B100" s="719"/>
      <c r="C100" s="685"/>
      <c r="D100" s="44"/>
      <c r="E100" s="13" t="s">
        <v>28</v>
      </c>
      <c r="F100" s="5">
        <v>70</v>
      </c>
      <c r="G100" s="5">
        <v>18</v>
      </c>
      <c r="H100" s="72">
        <f t="shared" ref="H100:H101" si="16">F100*G100</f>
        <v>1260</v>
      </c>
      <c r="I100" s="492"/>
    </row>
    <row r="101" spans="1:9" ht="15.75" x14ac:dyDescent="0.25">
      <c r="A101" s="207"/>
      <c r="B101" s="719"/>
      <c r="C101" s="685"/>
      <c r="D101" s="44"/>
      <c r="E101" s="65" t="s">
        <v>231</v>
      </c>
      <c r="F101" s="174">
        <v>50</v>
      </c>
      <c r="G101" s="174">
        <v>6</v>
      </c>
      <c r="H101" s="72">
        <f t="shared" si="16"/>
        <v>300</v>
      </c>
      <c r="I101" s="493"/>
    </row>
    <row r="102" spans="1:9" ht="15.75" x14ac:dyDescent="0.25">
      <c r="A102" s="81"/>
      <c r="B102" s="28"/>
      <c r="C102" s="39"/>
      <c r="D102" s="30" t="s">
        <v>70</v>
      </c>
      <c r="E102" s="68"/>
      <c r="F102" s="68"/>
      <c r="G102" s="69"/>
      <c r="H102" s="40">
        <f>H103+H107+H111+H115+H119+H123+H127+H131</f>
        <v>43635</v>
      </c>
      <c r="I102" s="78"/>
    </row>
    <row r="103" spans="1:9" ht="18.75" customHeight="1" x14ac:dyDescent="0.25">
      <c r="A103" s="81"/>
      <c r="B103" s="234">
        <v>43565</v>
      </c>
      <c r="C103" s="478" t="s">
        <v>309</v>
      </c>
      <c r="D103" s="50"/>
      <c r="E103" s="17"/>
      <c r="F103" s="17"/>
      <c r="G103" s="17"/>
      <c r="H103" s="34">
        <f>H104+H105+H106</f>
        <v>4750</v>
      </c>
      <c r="I103" s="648" t="s">
        <v>27</v>
      </c>
    </row>
    <row r="104" spans="1:9" ht="15.75" x14ac:dyDescent="0.25">
      <c r="A104" s="82"/>
      <c r="B104" s="224"/>
      <c r="C104" s="492"/>
      <c r="D104" s="58"/>
      <c r="E104" s="13" t="s">
        <v>24</v>
      </c>
      <c r="F104" s="5">
        <v>15</v>
      </c>
      <c r="G104" s="5">
        <v>50</v>
      </c>
      <c r="H104" s="45">
        <f>F104*G104</f>
        <v>750</v>
      </c>
      <c r="I104" s="649"/>
    </row>
    <row r="105" spans="1:9" ht="15.75" x14ac:dyDescent="0.25">
      <c r="A105" s="82"/>
      <c r="B105" s="224"/>
      <c r="C105" s="492"/>
      <c r="D105" s="44"/>
      <c r="E105" s="13" t="s">
        <v>28</v>
      </c>
      <c r="F105" s="5">
        <v>70</v>
      </c>
      <c r="G105" s="5">
        <v>50</v>
      </c>
      <c r="H105" s="45">
        <f t="shared" ref="H105:H106" si="17">F105*G105</f>
        <v>3500</v>
      </c>
      <c r="I105" s="36"/>
    </row>
    <row r="106" spans="1:9" ht="15.75" x14ac:dyDescent="0.25">
      <c r="A106" s="83"/>
      <c r="B106" s="253"/>
      <c r="C106" s="493"/>
      <c r="D106" s="47"/>
      <c r="E106" s="13" t="s">
        <v>33</v>
      </c>
      <c r="F106" s="5">
        <v>50</v>
      </c>
      <c r="G106" s="5">
        <v>10</v>
      </c>
      <c r="H106" s="45">
        <f t="shared" si="17"/>
        <v>500</v>
      </c>
      <c r="I106" s="48"/>
    </row>
    <row r="107" spans="1:9" ht="15.75" x14ac:dyDescent="0.25">
      <c r="A107" s="63"/>
      <c r="B107" s="254">
        <v>43565</v>
      </c>
      <c r="C107" s="54" t="s">
        <v>172</v>
      </c>
      <c r="D107" s="201" t="s">
        <v>22</v>
      </c>
      <c r="E107" s="202"/>
      <c r="F107" s="202"/>
      <c r="G107" s="202"/>
      <c r="H107" s="34">
        <f>H108+H109+H110</f>
        <v>4265</v>
      </c>
      <c r="I107" s="648" t="s">
        <v>27</v>
      </c>
    </row>
    <row r="108" spans="1:9" ht="15.75" x14ac:dyDescent="0.25">
      <c r="A108" s="63" t="s">
        <v>261</v>
      </c>
      <c r="B108" s="224"/>
      <c r="C108" s="57"/>
      <c r="D108" s="58"/>
      <c r="E108" s="13" t="s">
        <v>24</v>
      </c>
      <c r="F108" s="5">
        <v>15</v>
      </c>
      <c r="G108" s="5">
        <v>35</v>
      </c>
      <c r="H108" s="45">
        <f>F108*G108</f>
        <v>525</v>
      </c>
      <c r="I108" s="649"/>
    </row>
    <row r="109" spans="1:9" ht="15.75" x14ac:dyDescent="0.25">
      <c r="A109" s="63"/>
      <c r="B109" s="224"/>
      <c r="C109" s="54"/>
      <c r="D109" s="203"/>
      <c r="E109" s="13" t="s">
        <v>28</v>
      </c>
      <c r="F109" s="5">
        <v>70</v>
      </c>
      <c r="G109" s="5">
        <v>32</v>
      </c>
      <c r="H109" s="45">
        <f t="shared" ref="H109:H110" si="18">F109*G109</f>
        <v>2240</v>
      </c>
      <c r="I109" s="36"/>
    </row>
    <row r="110" spans="1:9" ht="15.75" x14ac:dyDescent="0.25">
      <c r="A110" s="64"/>
      <c r="B110" s="253"/>
      <c r="C110" s="60"/>
      <c r="D110" s="204"/>
      <c r="E110" s="13" t="s">
        <v>29</v>
      </c>
      <c r="F110" s="5">
        <v>500</v>
      </c>
      <c r="G110" s="5">
        <v>3</v>
      </c>
      <c r="H110" s="45">
        <f t="shared" si="18"/>
        <v>1500</v>
      </c>
      <c r="I110" s="48"/>
    </row>
    <row r="111" spans="1:9" ht="31.5" x14ac:dyDescent="0.25">
      <c r="A111" s="183"/>
      <c r="B111" s="41">
        <v>43572</v>
      </c>
      <c r="C111" s="177" t="s">
        <v>173</v>
      </c>
      <c r="D111" s="50" t="s">
        <v>22</v>
      </c>
      <c r="E111" s="17"/>
      <c r="F111" s="17"/>
      <c r="G111" s="17"/>
      <c r="H111" s="34">
        <f>H112+H113+H114</f>
        <v>6690</v>
      </c>
      <c r="I111" s="648" t="s">
        <v>27</v>
      </c>
    </row>
    <row r="112" spans="1:9" ht="15.75" x14ac:dyDescent="0.25">
      <c r="A112" s="183" t="s">
        <v>262</v>
      </c>
      <c r="C112" s="227"/>
      <c r="D112" s="58"/>
      <c r="E112" s="13" t="s">
        <v>24</v>
      </c>
      <c r="F112" s="5">
        <v>15</v>
      </c>
      <c r="G112" s="5">
        <v>66</v>
      </c>
      <c r="H112" s="45">
        <f>F112*G112</f>
        <v>990</v>
      </c>
      <c r="I112" s="649"/>
    </row>
    <row r="113" spans="1:9" ht="15.75" x14ac:dyDescent="0.25">
      <c r="A113" s="183"/>
      <c r="B113" s="224"/>
      <c r="C113" s="177"/>
      <c r="D113" s="44"/>
      <c r="E113" s="13" t="s">
        <v>28</v>
      </c>
      <c r="F113" s="5">
        <v>70</v>
      </c>
      <c r="G113" s="5">
        <v>60</v>
      </c>
      <c r="H113" s="45">
        <f t="shared" ref="H113:H114" si="19">F113*G113</f>
        <v>4200</v>
      </c>
      <c r="I113" s="36"/>
    </row>
    <row r="114" spans="1:9" ht="15.75" x14ac:dyDescent="0.25">
      <c r="A114" s="183"/>
      <c r="B114" s="253"/>
      <c r="C114" s="178"/>
      <c r="D114" s="47"/>
      <c r="E114" s="13" t="s">
        <v>29</v>
      </c>
      <c r="F114" s="5">
        <v>500</v>
      </c>
      <c r="G114" s="5">
        <v>3</v>
      </c>
      <c r="H114" s="45">
        <f t="shared" si="19"/>
        <v>1500</v>
      </c>
      <c r="I114" s="48"/>
    </row>
    <row r="115" spans="1:9" ht="31.5" x14ac:dyDescent="0.25">
      <c r="A115" s="61"/>
      <c r="B115" s="41">
        <v>43579</v>
      </c>
      <c r="C115" s="176" t="s">
        <v>174</v>
      </c>
      <c r="D115" s="42" t="s">
        <v>22</v>
      </c>
      <c r="E115" s="5"/>
      <c r="F115" s="5"/>
      <c r="G115" s="5"/>
      <c r="H115" s="34">
        <f>H116+H117+H118</f>
        <v>14120</v>
      </c>
      <c r="I115" s="648" t="s">
        <v>27</v>
      </c>
    </row>
    <row r="116" spans="1:9" ht="15.75" x14ac:dyDescent="0.25">
      <c r="A116" s="63" t="s">
        <v>263</v>
      </c>
      <c r="B116" s="224"/>
      <c r="C116" s="227"/>
      <c r="D116" s="58"/>
      <c r="E116" s="13" t="s">
        <v>24</v>
      </c>
      <c r="F116" s="5">
        <v>15</v>
      </c>
      <c r="G116" s="5">
        <v>112</v>
      </c>
      <c r="H116" s="45">
        <f>F116*G116</f>
        <v>1680</v>
      </c>
      <c r="I116" s="649"/>
    </row>
    <row r="117" spans="1:9" ht="15.75" x14ac:dyDescent="0.25">
      <c r="A117" s="63"/>
      <c r="B117" s="224"/>
      <c r="C117" s="177"/>
      <c r="D117" s="44"/>
      <c r="E117" s="13" t="s">
        <v>28</v>
      </c>
      <c r="F117" s="5">
        <v>70</v>
      </c>
      <c r="G117" s="5">
        <v>92</v>
      </c>
      <c r="H117" s="45">
        <f t="shared" ref="H117:H118" si="20">F117*G117</f>
        <v>6440</v>
      </c>
      <c r="I117" s="36"/>
    </row>
    <row r="118" spans="1:9" ht="15.75" x14ac:dyDescent="0.25">
      <c r="A118" s="64"/>
      <c r="B118" s="253"/>
      <c r="C118" s="178"/>
      <c r="D118" s="47"/>
      <c r="E118" s="13" t="s">
        <v>29</v>
      </c>
      <c r="F118" s="5">
        <v>500</v>
      </c>
      <c r="G118" s="5">
        <v>12</v>
      </c>
      <c r="H118" s="45">
        <f t="shared" si="20"/>
        <v>6000</v>
      </c>
      <c r="I118" s="48"/>
    </row>
    <row r="119" spans="1:9" ht="15.75" x14ac:dyDescent="0.25">
      <c r="A119" s="61"/>
      <c r="B119" s="252" t="s">
        <v>310</v>
      </c>
      <c r="C119" s="684" t="s">
        <v>311</v>
      </c>
      <c r="D119" s="731" t="s">
        <v>74</v>
      </c>
      <c r="E119" s="5"/>
      <c r="F119" s="5"/>
      <c r="G119" s="5"/>
      <c r="H119" s="34">
        <f>H120+H121+H122</f>
        <v>4050</v>
      </c>
      <c r="I119" s="648" t="s">
        <v>75</v>
      </c>
    </row>
    <row r="120" spans="1:9" ht="15.75" x14ac:dyDescent="0.25">
      <c r="A120" s="236" t="s">
        <v>264</v>
      </c>
      <c r="B120" s="224"/>
      <c r="C120" s="685"/>
      <c r="D120" s="722"/>
      <c r="E120" s="13" t="s">
        <v>24</v>
      </c>
      <c r="F120" s="5">
        <v>15</v>
      </c>
      <c r="G120" s="5">
        <v>30</v>
      </c>
      <c r="H120" s="45">
        <f>F120*G120</f>
        <v>450</v>
      </c>
      <c r="I120" s="649"/>
    </row>
    <row r="121" spans="1:9" ht="15.75" x14ac:dyDescent="0.25">
      <c r="A121" s="63"/>
      <c r="B121" s="224"/>
      <c r="C121" s="685"/>
      <c r="D121" s="722"/>
      <c r="E121" s="13" t="s">
        <v>28</v>
      </c>
      <c r="F121" s="5">
        <v>70</v>
      </c>
      <c r="G121" s="5">
        <v>30</v>
      </c>
      <c r="H121" s="45">
        <f t="shared" ref="H121:H122" si="21">F121*G121</f>
        <v>2100</v>
      </c>
      <c r="I121" s="649"/>
    </row>
    <row r="122" spans="1:9" ht="15.75" x14ac:dyDescent="0.25">
      <c r="A122" s="64"/>
      <c r="B122" s="253"/>
      <c r="C122" s="686"/>
      <c r="D122" s="732"/>
      <c r="E122" s="13" t="s">
        <v>29</v>
      </c>
      <c r="F122" s="5">
        <v>500</v>
      </c>
      <c r="G122" s="5">
        <v>3</v>
      </c>
      <c r="H122" s="45">
        <f t="shared" si="21"/>
        <v>1500</v>
      </c>
      <c r="I122" s="713"/>
    </row>
    <row r="123" spans="1:9" ht="15.75" x14ac:dyDescent="0.25">
      <c r="A123" s="61"/>
      <c r="B123" s="222"/>
      <c r="C123" s="684" t="s">
        <v>77</v>
      </c>
      <c r="D123" s="42" t="s">
        <v>22</v>
      </c>
      <c r="E123" s="5"/>
      <c r="F123" s="5"/>
      <c r="G123" s="5"/>
      <c r="H123" s="34">
        <f>H124+H125+H126</f>
        <v>3360</v>
      </c>
      <c r="I123" s="648" t="s">
        <v>30</v>
      </c>
    </row>
    <row r="124" spans="1:9" ht="15.75" x14ac:dyDescent="0.25">
      <c r="A124" s="63" t="s">
        <v>265</v>
      </c>
      <c r="B124" s="234">
        <v>43575</v>
      </c>
      <c r="C124" s="685"/>
      <c r="D124" s="44"/>
      <c r="E124" s="13" t="s">
        <v>24</v>
      </c>
      <c r="F124" s="5">
        <v>15</v>
      </c>
      <c r="G124" s="5">
        <v>26</v>
      </c>
      <c r="H124" s="45">
        <f>F124*G124</f>
        <v>390</v>
      </c>
      <c r="I124" s="649"/>
    </row>
    <row r="125" spans="1:9" ht="15.75" x14ac:dyDescent="0.25">
      <c r="A125" s="63"/>
      <c r="B125" s="224"/>
      <c r="C125" s="685"/>
      <c r="D125" s="44"/>
      <c r="E125" s="13" t="s">
        <v>28</v>
      </c>
      <c r="F125" s="5">
        <v>70</v>
      </c>
      <c r="G125" s="5">
        <v>21</v>
      </c>
      <c r="H125" s="45">
        <f t="shared" ref="H125:H126" si="22">F125*G125</f>
        <v>1470</v>
      </c>
      <c r="I125" s="36"/>
    </row>
    <row r="126" spans="1:9" ht="15.75" x14ac:dyDescent="0.25">
      <c r="A126" s="64"/>
      <c r="B126" s="253"/>
      <c r="C126" s="686"/>
      <c r="D126" s="47"/>
      <c r="E126" s="13" t="s">
        <v>29</v>
      </c>
      <c r="F126" s="5">
        <v>500</v>
      </c>
      <c r="G126" s="5">
        <v>3</v>
      </c>
      <c r="H126" s="45">
        <f t="shared" si="22"/>
        <v>1500</v>
      </c>
      <c r="I126" s="48"/>
    </row>
    <row r="127" spans="1:9" ht="15.75" x14ac:dyDescent="0.25">
      <c r="A127" s="81"/>
      <c r="B127" s="222"/>
      <c r="C127" s="684" t="s">
        <v>233</v>
      </c>
      <c r="D127" s="42" t="s">
        <v>22</v>
      </c>
      <c r="E127" s="5"/>
      <c r="F127" s="5"/>
      <c r="G127" s="5"/>
      <c r="H127" s="34">
        <f>H128+H129+H130</f>
        <v>5100</v>
      </c>
      <c r="I127" s="648" t="s">
        <v>30</v>
      </c>
    </row>
    <row r="128" spans="1:9" ht="15.75" x14ac:dyDescent="0.25">
      <c r="A128" s="82" t="s">
        <v>266</v>
      </c>
      <c r="B128" s="234">
        <v>43582</v>
      </c>
      <c r="C128" s="685"/>
      <c r="D128" s="44"/>
      <c r="E128" s="13" t="s">
        <v>24</v>
      </c>
      <c r="F128" s="5">
        <v>15</v>
      </c>
      <c r="G128" s="5">
        <v>60</v>
      </c>
      <c r="H128" s="45">
        <f>F128*G128</f>
        <v>900</v>
      </c>
      <c r="I128" s="649"/>
    </row>
    <row r="129" spans="1:10" ht="15.75" x14ac:dyDescent="0.25">
      <c r="A129" s="82"/>
      <c r="B129" s="224"/>
      <c r="C129" s="685"/>
      <c r="D129" s="44"/>
      <c r="E129" s="13" t="s">
        <v>28</v>
      </c>
      <c r="F129" s="5">
        <v>70</v>
      </c>
      <c r="G129" s="5">
        <v>60</v>
      </c>
      <c r="H129" s="45">
        <f t="shared" ref="H129:H130" si="23">F129*G129</f>
        <v>4200</v>
      </c>
      <c r="I129" s="36"/>
    </row>
    <row r="130" spans="1:10" ht="15.75" x14ac:dyDescent="0.25">
      <c r="A130" s="83"/>
      <c r="B130" s="253"/>
      <c r="C130" s="685"/>
      <c r="D130" s="47"/>
      <c r="E130" s="13" t="s">
        <v>29</v>
      </c>
      <c r="F130" s="5">
        <v>0</v>
      </c>
      <c r="G130" s="5">
        <v>0</v>
      </c>
      <c r="H130" s="45">
        <f t="shared" si="23"/>
        <v>0</v>
      </c>
      <c r="I130" s="48"/>
    </row>
    <row r="131" spans="1:10" ht="15.75" x14ac:dyDescent="0.25">
      <c r="A131" s="61"/>
      <c r="B131" s="222"/>
      <c r="C131" s="688" t="s">
        <v>80</v>
      </c>
      <c r="D131" s="66"/>
      <c r="E131" s="5"/>
      <c r="F131" s="5"/>
      <c r="G131" s="5"/>
      <c r="H131" s="34">
        <f>H132+H133</f>
        <v>1300</v>
      </c>
      <c r="I131" s="648" t="s">
        <v>30</v>
      </c>
    </row>
    <row r="132" spans="1:10" ht="12.75" customHeight="1" x14ac:dyDescent="0.25">
      <c r="A132" s="63" t="s">
        <v>267</v>
      </c>
      <c r="B132" s="224"/>
      <c r="C132" s="689"/>
      <c r="D132" s="44"/>
      <c r="E132" s="13" t="s">
        <v>24</v>
      </c>
      <c r="F132" s="5">
        <v>15</v>
      </c>
      <c r="G132" s="5">
        <v>20</v>
      </c>
      <c r="H132" s="45">
        <f>F132*G132</f>
        <v>300</v>
      </c>
      <c r="I132" s="649"/>
    </row>
    <row r="133" spans="1:10" ht="15.75" x14ac:dyDescent="0.25">
      <c r="A133" s="64"/>
      <c r="B133" s="253"/>
      <c r="C133" s="250"/>
      <c r="D133" s="47"/>
      <c r="E133" s="84" t="s">
        <v>33</v>
      </c>
      <c r="F133" s="5">
        <v>50</v>
      </c>
      <c r="G133" s="5">
        <v>20</v>
      </c>
      <c r="H133" s="45">
        <f>F133*G133</f>
        <v>1000</v>
      </c>
      <c r="I133" s="48"/>
    </row>
    <row r="134" spans="1:10" ht="15.75" x14ac:dyDescent="0.25">
      <c r="A134" s="81"/>
      <c r="B134" s="224"/>
      <c r="C134" s="177"/>
      <c r="D134" s="58" t="s">
        <v>81</v>
      </c>
      <c r="E134" s="13"/>
      <c r="F134" s="5"/>
      <c r="G134" s="13"/>
      <c r="H134" s="40">
        <f>H135+H139+H143+H147+H149+H153</f>
        <v>15420</v>
      </c>
      <c r="I134" s="36"/>
    </row>
    <row r="135" spans="1:10" ht="15.75" x14ac:dyDescent="0.25">
      <c r="A135" s="61" t="s">
        <v>166</v>
      </c>
      <c r="B135" s="222"/>
      <c r="C135" s="684" t="s">
        <v>83</v>
      </c>
      <c r="D135" s="42" t="s">
        <v>22</v>
      </c>
      <c r="E135" s="5"/>
      <c r="F135" s="5"/>
      <c r="G135" s="5"/>
      <c r="H135" s="34">
        <f>H136+H137+H138</f>
        <v>2820</v>
      </c>
      <c r="I135" s="648" t="s">
        <v>30</v>
      </c>
    </row>
    <row r="136" spans="1:10" ht="15.75" x14ac:dyDescent="0.25">
      <c r="A136" s="63" t="s">
        <v>268</v>
      </c>
      <c r="B136" s="234">
        <v>43594</v>
      </c>
      <c r="C136" s="685"/>
      <c r="D136" s="44"/>
      <c r="E136" s="13" t="s">
        <v>24</v>
      </c>
      <c r="F136" s="5">
        <v>15</v>
      </c>
      <c r="G136" s="5">
        <v>18</v>
      </c>
      <c r="H136" s="45">
        <f>F136*G136</f>
        <v>270</v>
      </c>
      <c r="I136" s="649"/>
      <c r="J136" s="237"/>
    </row>
    <row r="137" spans="1:10" ht="15.75" x14ac:dyDescent="0.25">
      <c r="A137" s="63"/>
      <c r="B137" s="224"/>
      <c r="C137" s="685"/>
      <c r="D137" s="44"/>
      <c r="E137" s="13" t="s">
        <v>28</v>
      </c>
      <c r="F137" s="5">
        <v>70</v>
      </c>
      <c r="G137" s="5">
        <v>15</v>
      </c>
      <c r="H137" s="45">
        <f t="shared" ref="H137:H138" si="24">F137*G137</f>
        <v>1050</v>
      </c>
      <c r="I137" s="36"/>
    </row>
    <row r="138" spans="1:10" ht="15.75" x14ac:dyDescent="0.25">
      <c r="A138" s="64"/>
      <c r="B138" s="253"/>
      <c r="C138" s="686"/>
      <c r="D138" s="47"/>
      <c r="E138" s="13" t="s">
        <v>29</v>
      </c>
      <c r="F138" s="5">
        <v>500</v>
      </c>
      <c r="G138" s="5">
        <v>3</v>
      </c>
      <c r="H138" s="45">
        <f t="shared" si="24"/>
        <v>1500</v>
      </c>
      <c r="I138" s="48"/>
    </row>
    <row r="139" spans="1:10" ht="15.75" x14ac:dyDescent="0.25">
      <c r="A139" s="61"/>
      <c r="B139" s="222"/>
      <c r="C139" s="684" t="s">
        <v>85</v>
      </c>
      <c r="D139" s="42" t="s">
        <v>22</v>
      </c>
      <c r="E139" s="5"/>
      <c r="F139" s="5"/>
      <c r="G139" s="5"/>
      <c r="H139" s="34">
        <f>H140+H141+H142</f>
        <v>3000</v>
      </c>
      <c r="I139" s="648" t="s">
        <v>30</v>
      </c>
    </row>
    <row r="140" spans="1:10" ht="15.75" x14ac:dyDescent="0.25">
      <c r="A140" s="63" t="s">
        <v>269</v>
      </c>
      <c r="B140" s="709" t="s">
        <v>86</v>
      </c>
      <c r="C140" s="685"/>
      <c r="D140" s="44"/>
      <c r="E140" s="13" t="s">
        <v>24</v>
      </c>
      <c r="F140" s="5">
        <v>15</v>
      </c>
      <c r="G140" s="5">
        <v>30</v>
      </c>
      <c r="H140" s="45">
        <f>F140*G140</f>
        <v>450</v>
      </c>
      <c r="I140" s="649"/>
    </row>
    <row r="141" spans="1:10" ht="15.75" x14ac:dyDescent="0.25">
      <c r="A141" s="63"/>
      <c r="B141" s="709"/>
      <c r="C141" s="685"/>
      <c r="D141" s="44"/>
      <c r="E141" s="13" t="s">
        <v>28</v>
      </c>
      <c r="F141" s="5">
        <v>70</v>
      </c>
      <c r="G141" s="5">
        <v>15</v>
      </c>
      <c r="H141" s="45">
        <f t="shared" ref="H141:H142" si="25">F141*G141</f>
        <v>1050</v>
      </c>
      <c r="I141" s="36"/>
    </row>
    <row r="142" spans="1:10" ht="15.75" x14ac:dyDescent="0.25">
      <c r="A142" s="64"/>
      <c r="B142" s="253"/>
      <c r="C142" s="686"/>
      <c r="D142" s="47"/>
      <c r="E142" s="13" t="s">
        <v>29</v>
      </c>
      <c r="F142" s="5">
        <v>500</v>
      </c>
      <c r="G142" s="5">
        <v>3</v>
      </c>
      <c r="H142" s="45">
        <f t="shared" si="25"/>
        <v>1500</v>
      </c>
      <c r="I142" s="48"/>
    </row>
    <row r="143" spans="1:10" ht="15.75" x14ac:dyDescent="0.25">
      <c r="A143" s="61" t="s">
        <v>166</v>
      </c>
      <c r="B143" s="222"/>
      <c r="C143" s="684" t="s">
        <v>88</v>
      </c>
      <c r="D143" s="42" t="s">
        <v>22</v>
      </c>
      <c r="E143" s="5"/>
      <c r="F143" s="5"/>
      <c r="G143" s="5"/>
      <c r="H143" s="34">
        <f>H144+H145+H146</f>
        <v>2070</v>
      </c>
      <c r="I143" s="648" t="s">
        <v>30</v>
      </c>
    </row>
    <row r="144" spans="1:10" ht="15.75" x14ac:dyDescent="0.25">
      <c r="A144" s="63" t="s">
        <v>270</v>
      </c>
      <c r="B144" s="224"/>
      <c r="C144" s="685"/>
      <c r="D144" s="44"/>
      <c r="E144" s="13" t="s">
        <v>24</v>
      </c>
      <c r="F144" s="5">
        <v>15</v>
      </c>
      <c r="G144" s="5">
        <v>10</v>
      </c>
      <c r="H144" s="45">
        <f>F144*G144</f>
        <v>150</v>
      </c>
      <c r="I144" s="649"/>
    </row>
    <row r="145" spans="1:9" ht="15.75" x14ac:dyDescent="0.25">
      <c r="A145" s="63"/>
      <c r="B145" s="224"/>
      <c r="C145" s="177"/>
      <c r="D145" s="44"/>
      <c r="E145" s="13" t="s">
        <v>28</v>
      </c>
      <c r="F145" s="5">
        <v>70</v>
      </c>
      <c r="G145" s="5">
        <v>6</v>
      </c>
      <c r="H145" s="45">
        <f t="shared" ref="H145:H146" si="26">F145*G145</f>
        <v>420</v>
      </c>
      <c r="I145" s="36"/>
    </row>
    <row r="146" spans="1:9" ht="15.75" x14ac:dyDescent="0.25">
      <c r="A146" s="64"/>
      <c r="B146" s="253"/>
      <c r="C146" s="178"/>
      <c r="D146" s="47"/>
      <c r="E146" s="13" t="s">
        <v>29</v>
      </c>
      <c r="F146" s="5">
        <v>500</v>
      </c>
      <c r="G146" s="5">
        <v>3</v>
      </c>
      <c r="H146" s="45">
        <f t="shared" si="26"/>
        <v>1500</v>
      </c>
      <c r="I146" s="48"/>
    </row>
    <row r="147" spans="1:9" ht="30" x14ac:dyDescent="0.25">
      <c r="A147" s="61" t="s">
        <v>271</v>
      </c>
      <c r="B147" s="179" t="s">
        <v>90</v>
      </c>
      <c r="C147" s="598" t="s">
        <v>91</v>
      </c>
      <c r="D147" s="185"/>
      <c r="E147" s="5"/>
      <c r="F147" s="5"/>
      <c r="G147" s="5"/>
      <c r="H147" s="34">
        <f>H148</f>
        <v>900</v>
      </c>
      <c r="I147" s="85" t="s">
        <v>30</v>
      </c>
    </row>
    <row r="148" spans="1:9" ht="31.5" customHeight="1" x14ac:dyDescent="0.25">
      <c r="A148" s="64"/>
      <c r="B148" s="46"/>
      <c r="C148" s="599"/>
      <c r="D148" s="187"/>
      <c r="E148" s="13" t="s">
        <v>24</v>
      </c>
      <c r="F148" s="5">
        <v>15</v>
      </c>
      <c r="G148" s="5">
        <v>60</v>
      </c>
      <c r="H148" s="45">
        <f>F148*G148</f>
        <v>900</v>
      </c>
      <c r="I148" s="86" t="s">
        <v>27</v>
      </c>
    </row>
    <row r="149" spans="1:9" ht="19.5" customHeight="1" x14ac:dyDescent="0.25">
      <c r="A149" s="182"/>
      <c r="B149" s="179" t="s">
        <v>86</v>
      </c>
      <c r="C149" s="598" t="s">
        <v>234</v>
      </c>
      <c r="D149" s="185"/>
      <c r="E149" s="13"/>
      <c r="F149" s="5"/>
      <c r="G149" s="5"/>
      <c r="H149" s="213">
        <f>H150+H151+H152</f>
        <v>4830</v>
      </c>
      <c r="I149" s="85" t="s">
        <v>30</v>
      </c>
    </row>
    <row r="150" spans="1:9" ht="15.75" x14ac:dyDescent="0.25">
      <c r="A150" s="701" t="s">
        <v>272</v>
      </c>
      <c r="B150" s="43"/>
      <c r="C150" s="687"/>
      <c r="D150" s="172" t="s">
        <v>26</v>
      </c>
      <c r="E150" s="13" t="s">
        <v>24</v>
      </c>
      <c r="F150" s="5">
        <v>15</v>
      </c>
      <c r="G150" s="5">
        <v>24</v>
      </c>
      <c r="H150" s="45">
        <f>F150*G150</f>
        <v>360</v>
      </c>
      <c r="I150" s="87"/>
    </row>
    <row r="151" spans="1:9" ht="15.75" x14ac:dyDescent="0.25">
      <c r="A151" s="701"/>
      <c r="B151" s="43"/>
      <c r="C151" s="687"/>
      <c r="D151" s="186"/>
      <c r="E151" s="13" t="s">
        <v>28</v>
      </c>
      <c r="F151" s="5">
        <v>70</v>
      </c>
      <c r="G151" s="5">
        <v>21</v>
      </c>
      <c r="H151" s="45">
        <f t="shared" ref="H151:H152" si="27">F151*G151</f>
        <v>1470</v>
      </c>
      <c r="I151" s="649" t="s">
        <v>30</v>
      </c>
    </row>
    <row r="152" spans="1:9" ht="15.75" x14ac:dyDescent="0.25">
      <c r="A152" s="207"/>
      <c r="B152" s="214"/>
      <c r="C152" s="246"/>
      <c r="D152" s="186"/>
      <c r="E152" s="65" t="s">
        <v>29</v>
      </c>
      <c r="F152" s="174">
        <v>500</v>
      </c>
      <c r="G152" s="174">
        <v>6</v>
      </c>
      <c r="H152" s="185">
        <f t="shared" si="27"/>
        <v>3000</v>
      </c>
      <c r="I152" s="649"/>
    </row>
    <row r="153" spans="1:9" ht="15.75" x14ac:dyDescent="0.25">
      <c r="A153" s="216"/>
      <c r="B153" s="222"/>
      <c r="C153" s="247"/>
      <c r="D153" s="185"/>
      <c r="E153" s="206"/>
      <c r="F153" s="7"/>
      <c r="G153" s="7"/>
      <c r="H153" s="217">
        <f>H155+H154</f>
        <v>1800</v>
      </c>
      <c r="I153" s="649" t="s">
        <v>30</v>
      </c>
    </row>
    <row r="154" spans="1:9" ht="15.75" x14ac:dyDescent="0.25">
      <c r="A154" s="183" t="s">
        <v>273</v>
      </c>
      <c r="B154" s="43" t="s">
        <v>235</v>
      </c>
      <c r="C154" s="248" t="s">
        <v>93</v>
      </c>
      <c r="D154" s="186"/>
      <c r="E154" s="69" t="s">
        <v>24</v>
      </c>
      <c r="F154" s="5">
        <v>15</v>
      </c>
      <c r="G154" s="5">
        <v>40</v>
      </c>
      <c r="H154" s="45">
        <f>F154*G154</f>
        <v>600</v>
      </c>
      <c r="I154" s="649"/>
    </row>
    <row r="155" spans="1:9" ht="18.75" customHeight="1" x14ac:dyDescent="0.25">
      <c r="A155" s="183"/>
      <c r="B155" s="43"/>
      <c r="C155" s="248"/>
      <c r="D155" s="186"/>
      <c r="E155" s="219" t="s">
        <v>33</v>
      </c>
      <c r="F155" s="188">
        <v>50</v>
      </c>
      <c r="G155" s="188">
        <v>24</v>
      </c>
      <c r="H155" s="186">
        <f>F155*G155</f>
        <v>1200</v>
      </c>
      <c r="I155" s="200"/>
    </row>
    <row r="156" spans="1:9" ht="15.75" x14ac:dyDescent="0.25">
      <c r="A156" s="99"/>
      <c r="B156" s="28"/>
      <c r="C156" s="249"/>
      <c r="D156" s="108" t="s">
        <v>94</v>
      </c>
      <c r="E156" s="88"/>
      <c r="F156" s="88"/>
      <c r="G156" s="88"/>
      <c r="H156" s="89">
        <f>H157+H161+H164</f>
        <v>8745</v>
      </c>
      <c r="I156" s="220"/>
    </row>
    <row r="157" spans="1:9" ht="18" customHeight="1" x14ac:dyDescent="0.25">
      <c r="A157" s="81"/>
      <c r="B157" s="222"/>
      <c r="C157" s="714" t="s">
        <v>236</v>
      </c>
      <c r="D157" s="56"/>
      <c r="H157" s="149">
        <f>H158+H159+H160</f>
        <v>1620</v>
      </c>
      <c r="I157" s="212"/>
    </row>
    <row r="158" spans="1:9" ht="15.75" x14ac:dyDescent="0.25">
      <c r="A158" s="82" t="s">
        <v>274</v>
      </c>
      <c r="B158" s="224"/>
      <c r="C158" s="715"/>
      <c r="D158" s="56"/>
      <c r="E158" s="69" t="s">
        <v>24</v>
      </c>
      <c r="F158" s="5">
        <v>15</v>
      </c>
      <c r="G158" s="5">
        <v>12</v>
      </c>
      <c r="H158" s="45">
        <f>F158*G158</f>
        <v>180</v>
      </c>
      <c r="I158" s="648" t="s">
        <v>30</v>
      </c>
    </row>
    <row r="159" spans="1:9" ht="15.75" x14ac:dyDescent="0.25">
      <c r="A159" s="82"/>
      <c r="B159" s="224"/>
      <c r="C159" s="715"/>
      <c r="D159" s="56"/>
      <c r="E159" s="69" t="s">
        <v>28</v>
      </c>
      <c r="F159" s="5">
        <v>70</v>
      </c>
      <c r="G159" s="5">
        <v>12</v>
      </c>
      <c r="H159" s="45">
        <f t="shared" ref="H159" si="28">F159*G159</f>
        <v>840</v>
      </c>
      <c r="I159" s="649"/>
    </row>
    <row r="160" spans="1:9" ht="15.75" x14ac:dyDescent="0.25">
      <c r="A160" s="83"/>
      <c r="B160" s="253"/>
      <c r="C160" s="716"/>
      <c r="D160" s="79"/>
      <c r="E160" s="69" t="s">
        <v>33</v>
      </c>
      <c r="F160" s="5">
        <v>50</v>
      </c>
      <c r="G160" s="5">
        <v>12</v>
      </c>
      <c r="H160" s="45">
        <f>F160*G160</f>
        <v>600</v>
      </c>
      <c r="I160" s="86"/>
    </row>
    <row r="161" spans="1:9" ht="15.75" x14ac:dyDescent="0.25">
      <c r="A161" s="61" t="s">
        <v>166</v>
      </c>
      <c r="B161" s="224"/>
      <c r="C161" s="687" t="s">
        <v>96</v>
      </c>
      <c r="D161" s="492" t="s">
        <v>97</v>
      </c>
      <c r="E161" s="17"/>
      <c r="F161" s="17"/>
      <c r="G161" s="17"/>
      <c r="H161" s="77">
        <f>H162+H163</f>
        <v>3600</v>
      </c>
      <c r="I161" s="649" t="s">
        <v>30</v>
      </c>
    </row>
    <row r="162" spans="1:9" ht="15.75" x14ac:dyDescent="0.25">
      <c r="A162" s="63" t="s">
        <v>275</v>
      </c>
      <c r="B162" s="224"/>
      <c r="C162" s="687"/>
      <c r="D162" s="492"/>
      <c r="E162" s="13" t="s">
        <v>24</v>
      </c>
      <c r="F162" s="5">
        <v>15</v>
      </c>
      <c r="G162" s="5">
        <v>140</v>
      </c>
      <c r="H162" s="72">
        <f>F162*G162</f>
        <v>2100</v>
      </c>
      <c r="I162" s="649"/>
    </row>
    <row r="163" spans="1:9" ht="36" customHeight="1" x14ac:dyDescent="0.25">
      <c r="A163" s="64"/>
      <c r="B163" s="253"/>
      <c r="C163" s="599"/>
      <c r="D163" s="493"/>
      <c r="E163" s="219" t="s">
        <v>33</v>
      </c>
      <c r="F163" s="5">
        <v>50</v>
      </c>
      <c r="G163" s="5">
        <v>30</v>
      </c>
      <c r="H163" s="72">
        <f>F163*G163</f>
        <v>1500</v>
      </c>
      <c r="I163" s="36"/>
    </row>
    <row r="164" spans="1:9" ht="15.75" x14ac:dyDescent="0.25">
      <c r="A164" s="61" t="s">
        <v>166</v>
      </c>
      <c r="B164" s="222"/>
      <c r="C164" s="693" t="s">
        <v>99</v>
      </c>
      <c r="D164" s="185"/>
      <c r="E164" s="13"/>
      <c r="F164" s="5"/>
      <c r="G164" s="5"/>
      <c r="H164" s="90">
        <f>H165+H166+H167</f>
        <v>3525</v>
      </c>
      <c r="I164" s="196"/>
    </row>
    <row r="165" spans="1:9" ht="31.5" x14ac:dyDescent="0.25">
      <c r="A165" s="63" t="s">
        <v>276</v>
      </c>
      <c r="B165" s="43" t="s">
        <v>100</v>
      </c>
      <c r="C165" s="691"/>
      <c r="D165" s="186" t="s">
        <v>101</v>
      </c>
      <c r="E165" s="13" t="s">
        <v>24</v>
      </c>
      <c r="F165" s="5">
        <v>15</v>
      </c>
      <c r="G165" s="5">
        <v>35</v>
      </c>
      <c r="H165" s="72">
        <f>F165*G165</f>
        <v>525</v>
      </c>
      <c r="I165" s="87" t="s">
        <v>30</v>
      </c>
    </row>
    <row r="166" spans="1:9" ht="45" customHeight="1" x14ac:dyDescent="0.25">
      <c r="A166" s="63"/>
      <c r="B166" s="43"/>
      <c r="C166" s="691" t="s">
        <v>102</v>
      </c>
      <c r="D166" s="186"/>
      <c r="E166" s="219" t="s">
        <v>33</v>
      </c>
      <c r="F166" s="221">
        <v>50</v>
      </c>
      <c r="G166" s="221">
        <v>30</v>
      </c>
      <c r="H166" s="72">
        <f>F166*G166</f>
        <v>1500</v>
      </c>
      <c r="I166" s="54" t="s">
        <v>237</v>
      </c>
    </row>
    <row r="167" spans="1:9" ht="15.75" x14ac:dyDescent="0.25">
      <c r="A167" s="184"/>
      <c r="B167" s="46"/>
      <c r="C167" s="692"/>
      <c r="D167" s="187"/>
      <c r="E167" s="65" t="s">
        <v>25</v>
      </c>
      <c r="F167" s="174">
        <v>500</v>
      </c>
      <c r="G167" s="174">
        <v>3</v>
      </c>
      <c r="H167" s="72">
        <f>F167*G167</f>
        <v>1500</v>
      </c>
      <c r="I167" s="48"/>
    </row>
    <row r="168" spans="1:9" ht="15.75" x14ac:dyDescent="0.25">
      <c r="A168" s="83"/>
      <c r="B168" s="28"/>
      <c r="C168" s="245"/>
      <c r="D168" s="28" t="s">
        <v>103</v>
      </c>
      <c r="E168" s="68"/>
      <c r="F168" s="88"/>
      <c r="G168" s="94"/>
      <c r="H168" s="91">
        <f>H169+H172+H176</f>
        <v>6170</v>
      </c>
      <c r="I168" s="78"/>
    </row>
    <row r="169" spans="1:9" ht="47.25" x14ac:dyDescent="0.25">
      <c r="A169" s="61" t="s">
        <v>166</v>
      </c>
      <c r="B169" s="43" t="s">
        <v>105</v>
      </c>
      <c r="C169" s="691" t="s">
        <v>106</v>
      </c>
      <c r="D169" s="44"/>
      <c r="E169" s="51"/>
      <c r="F169" s="175"/>
      <c r="G169" s="175"/>
      <c r="H169" s="90">
        <f>H170+H171</f>
        <v>3250</v>
      </c>
      <c r="I169" s="67" t="s">
        <v>107</v>
      </c>
    </row>
    <row r="170" spans="1:9" ht="15.75" x14ac:dyDescent="0.25">
      <c r="A170" s="63" t="s">
        <v>277</v>
      </c>
      <c r="B170" s="43"/>
      <c r="C170" s="691"/>
      <c r="D170" s="44"/>
      <c r="E170" s="13" t="s">
        <v>24</v>
      </c>
      <c r="F170" s="5">
        <v>15</v>
      </c>
      <c r="G170" s="5">
        <v>50</v>
      </c>
      <c r="H170" s="72">
        <f>F170*G170</f>
        <v>750</v>
      </c>
      <c r="I170" s="36"/>
    </row>
    <row r="171" spans="1:9" ht="15.75" x14ac:dyDescent="0.25">
      <c r="A171" s="64"/>
      <c r="B171" s="253"/>
      <c r="C171" s="692"/>
      <c r="D171" s="47"/>
      <c r="E171" s="219" t="s">
        <v>33</v>
      </c>
      <c r="F171" s="5">
        <v>50</v>
      </c>
      <c r="G171" s="5">
        <v>50</v>
      </c>
      <c r="H171" s="72">
        <f>F171*G171</f>
        <v>2500</v>
      </c>
      <c r="I171" s="48"/>
    </row>
    <row r="172" spans="1:9" ht="15.75" customHeight="1" x14ac:dyDescent="0.25">
      <c r="A172" s="61" t="s">
        <v>166</v>
      </c>
      <c r="B172" s="179" t="s">
        <v>109</v>
      </c>
      <c r="C172" s="478" t="s">
        <v>110</v>
      </c>
      <c r="D172" s="66"/>
      <c r="E172" s="5"/>
      <c r="F172" s="5"/>
      <c r="G172" s="5"/>
      <c r="H172" s="34">
        <f>H173+H174+H175</f>
        <v>1620</v>
      </c>
      <c r="I172" s="648" t="s">
        <v>30</v>
      </c>
    </row>
    <row r="173" spans="1:9" ht="20.25" customHeight="1" x14ac:dyDescent="0.25">
      <c r="A173" s="63" t="s">
        <v>278</v>
      </c>
      <c r="B173" s="224"/>
      <c r="C173" s="492"/>
      <c r="D173" s="44"/>
      <c r="E173" s="13" t="s">
        <v>24</v>
      </c>
      <c r="F173" s="5">
        <v>15</v>
      </c>
      <c r="G173" s="5">
        <v>12</v>
      </c>
      <c r="H173" s="45">
        <f>F173*G173</f>
        <v>180</v>
      </c>
      <c r="I173" s="649"/>
    </row>
    <row r="174" spans="1:9" ht="15.75" x14ac:dyDescent="0.25">
      <c r="A174" s="63"/>
      <c r="B174" s="43"/>
      <c r="C174" s="492"/>
      <c r="D174" s="44"/>
      <c r="E174" s="13" t="s">
        <v>28</v>
      </c>
      <c r="F174" s="5">
        <v>70</v>
      </c>
      <c r="G174" s="5">
        <v>12</v>
      </c>
      <c r="H174" s="45">
        <f t="shared" ref="H174" si="29">F174*G174</f>
        <v>840</v>
      </c>
      <c r="I174" s="36"/>
    </row>
    <row r="175" spans="1:9" ht="15.75" x14ac:dyDescent="0.25">
      <c r="A175" s="64"/>
      <c r="B175" s="43"/>
      <c r="C175" s="493"/>
      <c r="D175" s="44"/>
      <c r="E175" s="219" t="s">
        <v>33</v>
      </c>
      <c r="F175" s="5">
        <v>50</v>
      </c>
      <c r="G175" s="5">
        <v>12</v>
      </c>
      <c r="H175" s="45">
        <f>F175*G175</f>
        <v>600</v>
      </c>
      <c r="I175" s="36"/>
    </row>
    <row r="176" spans="1:9" ht="15.75" x14ac:dyDescent="0.25">
      <c r="A176" s="61" t="s">
        <v>166</v>
      </c>
      <c r="B176" s="92"/>
      <c r="C176" s="688" t="s">
        <v>112</v>
      </c>
      <c r="D176" s="93"/>
      <c r="E176" s="94"/>
      <c r="F176" s="13"/>
      <c r="G176" s="13"/>
      <c r="H176" s="34">
        <f>H177+H178</f>
        <v>1300</v>
      </c>
      <c r="I176" s="648" t="s">
        <v>30</v>
      </c>
    </row>
    <row r="177" spans="1:9" ht="15.75" x14ac:dyDescent="0.25">
      <c r="A177" s="63" t="s">
        <v>279</v>
      </c>
      <c r="B177" s="95" t="s">
        <v>113</v>
      </c>
      <c r="C177" s="689"/>
      <c r="D177" s="96"/>
      <c r="E177" s="69" t="s">
        <v>24</v>
      </c>
      <c r="F177" s="13">
        <v>15</v>
      </c>
      <c r="G177" s="13">
        <v>20</v>
      </c>
      <c r="H177" s="45">
        <f>F177*G177</f>
        <v>300</v>
      </c>
      <c r="I177" s="649"/>
    </row>
    <row r="178" spans="1:9" ht="42" customHeight="1" x14ac:dyDescent="0.25">
      <c r="A178" s="64"/>
      <c r="B178" s="97"/>
      <c r="C178" s="690"/>
      <c r="D178" s="98"/>
      <c r="E178" s="74" t="s">
        <v>33</v>
      </c>
      <c r="F178" s="13">
        <v>50</v>
      </c>
      <c r="G178" s="13">
        <v>20</v>
      </c>
      <c r="H178" s="45">
        <f>F178*G178</f>
        <v>1000</v>
      </c>
      <c r="I178" s="48"/>
    </row>
    <row r="179" spans="1:9" ht="15.75" x14ac:dyDescent="0.25">
      <c r="A179" s="99"/>
      <c r="B179" s="224"/>
      <c r="C179" s="62"/>
      <c r="D179" s="56" t="s">
        <v>114</v>
      </c>
      <c r="E179" s="100"/>
      <c r="F179" s="101"/>
      <c r="G179" s="102"/>
      <c r="H179" s="40">
        <f>H180+H184+H187</f>
        <v>7900</v>
      </c>
      <c r="I179" s="78"/>
    </row>
    <row r="180" spans="1:9" ht="15.75" x14ac:dyDescent="0.25">
      <c r="A180" s="61" t="s">
        <v>166</v>
      </c>
      <c r="B180" s="179" t="s">
        <v>115</v>
      </c>
      <c r="C180" s="693" t="s">
        <v>238</v>
      </c>
      <c r="D180" s="80"/>
      <c r="E180" s="5"/>
      <c r="F180" s="13"/>
      <c r="G180" s="13"/>
      <c r="H180" s="34">
        <f>H181+H182+H183</f>
        <v>4455</v>
      </c>
      <c r="I180" s="648" t="s">
        <v>30</v>
      </c>
    </row>
    <row r="181" spans="1:9" ht="15.75" x14ac:dyDescent="0.25">
      <c r="A181" s="236" t="s">
        <v>280</v>
      </c>
      <c r="B181" s="224"/>
      <c r="C181" s="691"/>
      <c r="D181" s="56"/>
      <c r="E181" s="13" t="s">
        <v>24</v>
      </c>
      <c r="F181" s="13">
        <v>15</v>
      </c>
      <c r="G181" s="13">
        <v>33</v>
      </c>
      <c r="H181" s="45">
        <f>F181*G181</f>
        <v>495</v>
      </c>
      <c r="I181" s="649"/>
    </row>
    <row r="182" spans="1:9" ht="15.75" x14ac:dyDescent="0.25">
      <c r="A182" s="63"/>
      <c r="B182" s="224"/>
      <c r="C182" s="691"/>
      <c r="D182" s="56"/>
      <c r="E182" s="13" t="s">
        <v>28</v>
      </c>
      <c r="F182" s="13">
        <v>70</v>
      </c>
      <c r="G182" s="13">
        <v>33</v>
      </c>
      <c r="H182" s="45">
        <f t="shared" ref="H182:H183" si="30">F182*G182</f>
        <v>2310</v>
      </c>
      <c r="I182" s="36"/>
    </row>
    <row r="183" spans="1:9" ht="32.25" customHeight="1" x14ac:dyDescent="0.25">
      <c r="A183" s="64"/>
      <c r="B183" s="253"/>
      <c r="C183" s="691"/>
      <c r="D183" s="79"/>
      <c r="E183" s="219" t="s">
        <v>33</v>
      </c>
      <c r="F183" s="13">
        <v>50</v>
      </c>
      <c r="G183" s="13">
        <v>33</v>
      </c>
      <c r="H183" s="45">
        <f t="shared" si="30"/>
        <v>1650</v>
      </c>
      <c r="I183" s="48"/>
    </row>
    <row r="184" spans="1:9" ht="18.75" customHeight="1" x14ac:dyDescent="0.25">
      <c r="A184" s="183"/>
      <c r="B184" s="134"/>
      <c r="C184" s="693" t="s">
        <v>116</v>
      </c>
      <c r="D184" s="224"/>
      <c r="E184" s="13"/>
      <c r="F184" s="13"/>
      <c r="G184" s="13"/>
      <c r="H184" s="225">
        <f>H185+H186</f>
        <v>2275</v>
      </c>
      <c r="I184" s="648" t="s">
        <v>30</v>
      </c>
    </row>
    <row r="185" spans="1:9" ht="15.75" x14ac:dyDescent="0.25">
      <c r="A185" s="82" t="s">
        <v>281</v>
      </c>
      <c r="B185" s="134"/>
      <c r="C185" s="691"/>
      <c r="D185" s="224"/>
      <c r="E185" s="13" t="s">
        <v>24</v>
      </c>
      <c r="F185" s="13">
        <v>15</v>
      </c>
      <c r="G185" s="13">
        <v>35</v>
      </c>
      <c r="H185" s="45">
        <f>F185*G185</f>
        <v>525</v>
      </c>
      <c r="I185" s="649"/>
    </row>
    <row r="186" spans="1:9" ht="15.75" x14ac:dyDescent="0.25">
      <c r="A186" s="82"/>
      <c r="B186" s="134"/>
      <c r="C186" s="181"/>
      <c r="D186" s="224"/>
      <c r="E186" s="13" t="s">
        <v>33</v>
      </c>
      <c r="F186" s="13">
        <v>50</v>
      </c>
      <c r="G186" s="13">
        <v>35</v>
      </c>
      <c r="H186" s="72">
        <f>F186*G186</f>
        <v>1750</v>
      </c>
      <c r="I186" s="36"/>
    </row>
    <row r="187" spans="1:9" ht="15.75" x14ac:dyDescent="0.25">
      <c r="A187" s="61" t="s">
        <v>166</v>
      </c>
      <c r="B187" s="179" t="s">
        <v>117</v>
      </c>
      <c r="C187" s="691" t="s">
        <v>118</v>
      </c>
      <c r="D187" s="80"/>
      <c r="E187" s="13"/>
      <c r="F187" s="13"/>
      <c r="G187" s="13"/>
      <c r="H187" s="226">
        <f>H188+H189</f>
        <v>1170</v>
      </c>
      <c r="I187" s="648" t="s">
        <v>30</v>
      </c>
    </row>
    <row r="188" spans="1:9" ht="15.75" x14ac:dyDescent="0.25">
      <c r="A188" s="63" t="s">
        <v>282</v>
      </c>
      <c r="B188" s="224"/>
      <c r="C188" s="691"/>
      <c r="D188" s="56"/>
      <c r="E188" s="13" t="s">
        <v>24</v>
      </c>
      <c r="F188" s="13">
        <v>15</v>
      </c>
      <c r="G188" s="13">
        <v>18</v>
      </c>
      <c r="H188" s="72">
        <f>F188*G188</f>
        <v>270</v>
      </c>
      <c r="I188" s="649"/>
    </row>
    <row r="189" spans="1:9" ht="15.75" x14ac:dyDescent="0.25">
      <c r="A189" s="64"/>
      <c r="B189" s="253"/>
      <c r="C189" s="692"/>
      <c r="D189" s="79"/>
      <c r="E189" s="13" t="s">
        <v>33</v>
      </c>
      <c r="F189" s="13">
        <v>50</v>
      </c>
      <c r="G189" s="13">
        <v>18</v>
      </c>
      <c r="H189" s="72">
        <f>F189*G189</f>
        <v>900</v>
      </c>
      <c r="I189" s="48"/>
    </row>
    <row r="190" spans="1:9" ht="15.75" x14ac:dyDescent="0.25">
      <c r="A190" s="82"/>
      <c r="B190" s="1"/>
      <c r="C190" s="62"/>
      <c r="D190" s="56" t="s">
        <v>119</v>
      </c>
      <c r="E190" s="100"/>
      <c r="F190" s="101"/>
      <c r="G190" s="102"/>
      <c r="H190" s="40">
        <f>H191+H194+H198+H202+H206+H212+H215</f>
        <v>35855</v>
      </c>
      <c r="I190" s="78"/>
    </row>
    <row r="191" spans="1:9" ht="44.25" customHeight="1" x14ac:dyDescent="0.25">
      <c r="A191" s="61" t="s">
        <v>166</v>
      </c>
      <c r="B191" s="710">
        <v>43711</v>
      </c>
      <c r="C191" s="684" t="s">
        <v>120</v>
      </c>
      <c r="D191" s="104" t="s">
        <v>121</v>
      </c>
      <c r="E191" s="13"/>
      <c r="F191" s="13"/>
      <c r="G191" s="13"/>
      <c r="H191" s="90">
        <f>H192+H193</f>
        <v>1995</v>
      </c>
      <c r="I191" s="648" t="s">
        <v>30</v>
      </c>
    </row>
    <row r="192" spans="1:9" ht="15.75" x14ac:dyDescent="0.25">
      <c r="A192" s="63" t="s">
        <v>283</v>
      </c>
      <c r="B192" s="711"/>
      <c r="C192" s="685"/>
      <c r="D192" s="56"/>
      <c r="E192" s="13" t="s">
        <v>24</v>
      </c>
      <c r="F192" s="13">
        <v>15</v>
      </c>
      <c r="G192" s="13">
        <v>33</v>
      </c>
      <c r="H192" s="72">
        <f>F192*G192</f>
        <v>495</v>
      </c>
      <c r="I192" s="649"/>
    </row>
    <row r="193" spans="1:9" ht="36" customHeight="1" x14ac:dyDescent="0.25">
      <c r="A193" s="64"/>
      <c r="B193" s="712"/>
      <c r="C193" s="686"/>
      <c r="D193" s="79"/>
      <c r="E193" s="13" t="s">
        <v>25</v>
      </c>
      <c r="F193" s="13">
        <v>500</v>
      </c>
      <c r="G193" s="13">
        <v>3</v>
      </c>
      <c r="H193" s="72">
        <f>F193*G193</f>
        <v>1500</v>
      </c>
      <c r="I193" s="48"/>
    </row>
    <row r="194" spans="1:9" ht="19.5" customHeight="1" x14ac:dyDescent="0.25">
      <c r="A194" s="61" t="s">
        <v>166</v>
      </c>
      <c r="B194" s="41">
        <v>43726</v>
      </c>
      <c r="C194" s="684" t="s">
        <v>239</v>
      </c>
      <c r="D194" s="42" t="s">
        <v>22</v>
      </c>
      <c r="E194" s="5"/>
      <c r="F194" s="5"/>
      <c r="G194" s="5"/>
      <c r="H194" s="34">
        <f>H195+H196+H197</f>
        <v>5625</v>
      </c>
      <c r="I194" s="648" t="s">
        <v>27</v>
      </c>
    </row>
    <row r="195" spans="1:9" ht="15.75" x14ac:dyDescent="0.25">
      <c r="A195" s="63" t="s">
        <v>284</v>
      </c>
      <c r="B195" s="224"/>
      <c r="C195" s="685"/>
      <c r="D195" s="58"/>
      <c r="E195" s="13" t="s">
        <v>24</v>
      </c>
      <c r="F195" s="13">
        <v>15</v>
      </c>
      <c r="G195" s="13">
        <v>35</v>
      </c>
      <c r="H195" s="45">
        <f>F195*G195</f>
        <v>525</v>
      </c>
      <c r="I195" s="649"/>
    </row>
    <row r="196" spans="1:9" ht="15.75" x14ac:dyDescent="0.25">
      <c r="A196" s="63"/>
      <c r="B196" s="224"/>
      <c r="C196" s="177"/>
      <c r="D196" s="44"/>
      <c r="E196" s="13" t="s">
        <v>28</v>
      </c>
      <c r="F196" s="13">
        <v>70</v>
      </c>
      <c r="G196" s="13">
        <v>30</v>
      </c>
      <c r="H196" s="45">
        <f t="shared" ref="H196" si="31">F196*G196</f>
        <v>2100</v>
      </c>
      <c r="I196" s="36"/>
    </row>
    <row r="197" spans="1:9" ht="15.75" x14ac:dyDescent="0.25">
      <c r="A197" s="64"/>
      <c r="B197" s="253"/>
      <c r="C197" s="178"/>
      <c r="D197" s="47"/>
      <c r="E197" s="13" t="s">
        <v>29</v>
      </c>
      <c r="F197" s="5">
        <v>500</v>
      </c>
      <c r="G197" s="13">
        <v>6</v>
      </c>
      <c r="H197" s="45">
        <f>F197*G197</f>
        <v>3000</v>
      </c>
      <c r="I197" s="48"/>
    </row>
    <row r="198" spans="1:9" ht="15.75" x14ac:dyDescent="0.25">
      <c r="A198" s="61" t="s">
        <v>166</v>
      </c>
      <c r="B198" s="41">
        <v>43734</v>
      </c>
      <c r="C198" s="176" t="s">
        <v>175</v>
      </c>
      <c r="D198" s="42" t="s">
        <v>22</v>
      </c>
      <c r="E198" s="5"/>
      <c r="F198" s="5"/>
      <c r="G198" s="5"/>
      <c r="H198" s="34">
        <f>H199+H200+H201</f>
        <v>6675</v>
      </c>
      <c r="I198" s="648" t="s">
        <v>27</v>
      </c>
    </row>
    <row r="199" spans="1:9" ht="15.75" x14ac:dyDescent="0.25">
      <c r="A199" s="63" t="s">
        <v>285</v>
      </c>
      <c r="B199" s="224"/>
      <c r="C199" s="227"/>
      <c r="D199" s="58"/>
      <c r="E199" s="13" t="s">
        <v>24</v>
      </c>
      <c r="F199" s="13">
        <v>15</v>
      </c>
      <c r="G199" s="13">
        <v>65</v>
      </c>
      <c r="H199" s="45">
        <f>F199*G199</f>
        <v>975</v>
      </c>
      <c r="I199" s="649"/>
    </row>
    <row r="200" spans="1:9" ht="15.75" x14ac:dyDescent="0.25">
      <c r="A200" s="63"/>
      <c r="B200" s="224"/>
      <c r="C200" s="177"/>
      <c r="D200" s="44"/>
      <c r="E200" s="13" t="s">
        <v>28</v>
      </c>
      <c r="F200" s="13">
        <v>70</v>
      </c>
      <c r="G200" s="13">
        <v>60</v>
      </c>
      <c r="H200" s="45">
        <f t="shared" ref="H200" si="32">F200*G200</f>
        <v>4200</v>
      </c>
      <c r="I200" s="36"/>
    </row>
    <row r="201" spans="1:9" ht="15.75" x14ac:dyDescent="0.25">
      <c r="A201" s="64"/>
      <c r="B201" s="253"/>
      <c r="C201" s="177"/>
      <c r="D201" s="47"/>
      <c r="E201" s="13" t="s">
        <v>29</v>
      </c>
      <c r="F201" s="5">
        <v>500</v>
      </c>
      <c r="G201" s="13">
        <v>3</v>
      </c>
      <c r="H201" s="45">
        <f>F201*G201</f>
        <v>1500</v>
      </c>
      <c r="I201" s="36"/>
    </row>
    <row r="202" spans="1:9" ht="15.75" x14ac:dyDescent="0.25">
      <c r="A202" s="61" t="s">
        <v>166</v>
      </c>
      <c r="B202" s="222"/>
      <c r="C202" s="546" t="s">
        <v>122</v>
      </c>
      <c r="D202" s="66"/>
      <c r="E202" s="5"/>
      <c r="F202" s="5"/>
      <c r="G202" s="5"/>
      <c r="H202" s="70">
        <f>H203+H204+H205</f>
        <v>2300</v>
      </c>
      <c r="I202" s="648" t="s">
        <v>30</v>
      </c>
    </row>
    <row r="203" spans="1:9" ht="15.75" x14ac:dyDescent="0.25">
      <c r="A203" s="63" t="s">
        <v>286</v>
      </c>
      <c r="B203" s="43" t="s">
        <v>123</v>
      </c>
      <c r="C203" s="694"/>
      <c r="D203" s="44"/>
      <c r="E203" s="13" t="s">
        <v>24</v>
      </c>
      <c r="F203" s="5">
        <v>15</v>
      </c>
      <c r="G203" s="5">
        <v>30</v>
      </c>
      <c r="H203" s="72">
        <f>F203*G203</f>
        <v>450</v>
      </c>
      <c r="I203" s="649"/>
    </row>
    <row r="204" spans="1:9" ht="15.75" x14ac:dyDescent="0.25">
      <c r="A204" s="63"/>
      <c r="B204" s="224"/>
      <c r="C204" s="694"/>
      <c r="D204" s="44"/>
      <c r="E204" s="84" t="s">
        <v>33</v>
      </c>
      <c r="F204" s="5">
        <v>50</v>
      </c>
      <c r="G204" s="5">
        <v>7</v>
      </c>
      <c r="H204" s="72">
        <f t="shared" ref="H204" si="33">F204*G204</f>
        <v>350</v>
      </c>
      <c r="I204" s="36"/>
    </row>
    <row r="205" spans="1:9" ht="15.75" x14ac:dyDescent="0.25">
      <c r="A205" s="64"/>
      <c r="B205" s="253"/>
      <c r="C205" s="60"/>
      <c r="D205" s="47"/>
      <c r="E205" s="13" t="s">
        <v>29</v>
      </c>
      <c r="F205" s="5">
        <v>500</v>
      </c>
      <c r="G205" s="5">
        <v>3</v>
      </c>
      <c r="H205" s="72">
        <f>F205*G205</f>
        <v>1500</v>
      </c>
      <c r="I205" s="36"/>
    </row>
    <row r="206" spans="1:9" ht="15.75" x14ac:dyDescent="0.25">
      <c r="A206" s="61" t="s">
        <v>166</v>
      </c>
      <c r="B206" s="222"/>
      <c r="C206" s="598" t="s">
        <v>124</v>
      </c>
      <c r="D206" s="66"/>
      <c r="E206" s="5"/>
      <c r="F206" s="5"/>
      <c r="G206" s="5"/>
      <c r="H206" s="70">
        <f>H207+H208+H209+++H210</f>
        <v>7680</v>
      </c>
      <c r="I206" s="648" t="s">
        <v>30</v>
      </c>
    </row>
    <row r="207" spans="1:9" ht="15.75" x14ac:dyDescent="0.25">
      <c r="A207" s="63"/>
      <c r="B207" s="224"/>
      <c r="C207" s="687"/>
      <c r="D207" s="44"/>
      <c r="E207" s="13" t="s">
        <v>24</v>
      </c>
      <c r="F207" s="5">
        <v>15</v>
      </c>
      <c r="G207" s="5">
        <v>120</v>
      </c>
      <c r="H207" s="72">
        <f>F207*G207</f>
        <v>1800</v>
      </c>
      <c r="I207" s="649"/>
    </row>
    <row r="208" spans="1:9" ht="15.75" x14ac:dyDescent="0.25">
      <c r="A208" s="63" t="s">
        <v>287</v>
      </c>
      <c r="B208" s="224"/>
      <c r="C208" s="687"/>
      <c r="D208" s="44"/>
      <c r="E208" s="84" t="s">
        <v>33</v>
      </c>
      <c r="F208" s="5">
        <v>50</v>
      </c>
      <c r="G208" s="5">
        <v>12</v>
      </c>
      <c r="H208" s="72">
        <f t="shared" ref="H208" si="34">F208*G208</f>
        <v>600</v>
      </c>
      <c r="I208" s="36"/>
    </row>
    <row r="209" spans="1:9" ht="15.75" x14ac:dyDescent="0.25">
      <c r="A209" s="63"/>
      <c r="B209" s="224"/>
      <c r="C209" s="687"/>
      <c r="D209" s="44"/>
      <c r="E209" s="13" t="s">
        <v>29</v>
      </c>
      <c r="F209" s="5">
        <v>500</v>
      </c>
      <c r="G209" s="5">
        <v>3</v>
      </c>
      <c r="H209" s="72">
        <f>F209*G209</f>
        <v>1500</v>
      </c>
      <c r="I209" s="36"/>
    </row>
    <row r="210" spans="1:9" ht="15.75" x14ac:dyDescent="0.25">
      <c r="A210" s="63"/>
      <c r="B210" s="224"/>
      <c r="C210" s="687"/>
      <c r="D210" s="44"/>
      <c r="E210" s="13" t="s">
        <v>28</v>
      </c>
      <c r="F210" s="5">
        <v>70</v>
      </c>
      <c r="G210" s="5">
        <v>54</v>
      </c>
      <c r="H210" s="72">
        <f>F210*G210</f>
        <v>3780</v>
      </c>
      <c r="I210" s="36"/>
    </row>
    <row r="211" spans="1:9" ht="15.75" x14ac:dyDescent="0.25">
      <c r="A211" s="64"/>
      <c r="B211" s="224"/>
      <c r="C211" s="599"/>
      <c r="D211" s="186"/>
      <c r="E211" s="174" t="s">
        <v>125</v>
      </c>
      <c r="F211" s="174"/>
      <c r="G211" s="174"/>
      <c r="H211" s="4"/>
      <c r="I211" s="36"/>
    </row>
    <row r="212" spans="1:9" ht="15.75" x14ac:dyDescent="0.25">
      <c r="A212" s="700" t="s">
        <v>288</v>
      </c>
      <c r="B212" s="222"/>
      <c r="C212" s="598" t="s">
        <v>126</v>
      </c>
      <c r="D212" s="185"/>
      <c r="E212" s="5"/>
      <c r="F212" s="5"/>
      <c r="G212" s="5"/>
      <c r="H212" s="34">
        <f>H213+H214</f>
        <v>2250</v>
      </c>
      <c r="I212" s="648" t="s">
        <v>30</v>
      </c>
    </row>
    <row r="213" spans="1:9" ht="15.75" x14ac:dyDescent="0.25">
      <c r="A213" s="701"/>
      <c r="B213" s="224"/>
      <c r="C213" s="687"/>
      <c r="D213" s="186"/>
      <c r="E213" s="13" t="s">
        <v>24</v>
      </c>
      <c r="F213" s="5">
        <v>15</v>
      </c>
      <c r="G213" s="5">
        <v>70</v>
      </c>
      <c r="H213" s="45">
        <f>F213*G213</f>
        <v>1050</v>
      </c>
      <c r="I213" s="649"/>
    </row>
    <row r="214" spans="1:9" ht="15.75" x14ac:dyDescent="0.25">
      <c r="A214" s="184"/>
      <c r="B214" s="253"/>
      <c r="C214" s="191"/>
      <c r="D214" s="187"/>
      <c r="E214" s="84" t="s">
        <v>33</v>
      </c>
      <c r="F214" s="5">
        <v>50</v>
      </c>
      <c r="G214" s="5">
        <v>24</v>
      </c>
      <c r="H214" s="45">
        <f>F214*G214</f>
        <v>1200</v>
      </c>
      <c r="I214" s="171"/>
    </row>
    <row r="215" spans="1:9" ht="16.5" customHeight="1" x14ac:dyDescent="0.25">
      <c r="A215" s="182"/>
      <c r="B215" s="222"/>
      <c r="C215" s="598" t="s">
        <v>240</v>
      </c>
      <c r="D215" s="185"/>
      <c r="E215" s="5"/>
      <c r="F215" s="5"/>
      <c r="G215" s="5"/>
      <c r="H215" s="70">
        <f>H216+H217+H218+++H219</f>
        <v>9330</v>
      </c>
      <c r="I215" s="648" t="s">
        <v>30</v>
      </c>
    </row>
    <row r="216" spans="1:9" ht="21.75" customHeight="1" x14ac:dyDescent="0.25">
      <c r="A216" s="183" t="s">
        <v>289</v>
      </c>
      <c r="B216" s="234">
        <v>44088</v>
      </c>
      <c r="C216" s="687"/>
      <c r="D216" s="492" t="s">
        <v>241</v>
      </c>
      <c r="E216" s="13" t="s">
        <v>24</v>
      </c>
      <c r="F216" s="5">
        <v>15</v>
      </c>
      <c r="G216" s="5">
        <v>90</v>
      </c>
      <c r="H216" s="72">
        <f>F216*G216</f>
        <v>1350</v>
      </c>
      <c r="I216" s="649"/>
    </row>
    <row r="217" spans="1:9" ht="15.75" x14ac:dyDescent="0.25">
      <c r="A217" s="183"/>
      <c r="B217" s="224"/>
      <c r="C217" s="687"/>
      <c r="D217" s="492"/>
      <c r="E217" s="84" t="s">
        <v>33</v>
      </c>
      <c r="F217" s="5">
        <v>50</v>
      </c>
      <c r="G217" s="5">
        <v>24</v>
      </c>
      <c r="H217" s="72">
        <f t="shared" ref="H217" si="35">F217*G217</f>
        <v>1200</v>
      </c>
      <c r="I217" s="36"/>
    </row>
    <row r="218" spans="1:9" ht="15.75" x14ac:dyDescent="0.25">
      <c r="A218" s="183"/>
      <c r="B218" s="224"/>
      <c r="C218" s="193"/>
      <c r="D218" s="492"/>
      <c r="E218" s="13" t="s">
        <v>29</v>
      </c>
      <c r="F218" s="5">
        <v>500</v>
      </c>
      <c r="G218" s="5">
        <v>6</v>
      </c>
      <c r="H218" s="72">
        <f>F218*G218</f>
        <v>3000</v>
      </c>
      <c r="I218" s="36"/>
    </row>
    <row r="219" spans="1:9" ht="15.75" x14ac:dyDescent="0.25">
      <c r="A219" s="184"/>
      <c r="B219" s="253"/>
      <c r="C219" s="191"/>
      <c r="D219" s="187"/>
      <c r="E219" s="13" t="s">
        <v>28</v>
      </c>
      <c r="F219" s="5">
        <v>70</v>
      </c>
      <c r="G219" s="5">
        <v>54</v>
      </c>
      <c r="H219" s="72">
        <f>F219*G219</f>
        <v>3780</v>
      </c>
      <c r="I219" s="36"/>
    </row>
    <row r="220" spans="1:9" ht="15.75" x14ac:dyDescent="0.25">
      <c r="A220" s="82"/>
      <c r="B220" s="1"/>
      <c r="C220" s="62"/>
      <c r="D220" s="56" t="s">
        <v>127</v>
      </c>
      <c r="E220" s="101"/>
      <c r="F220" s="188"/>
      <c r="G220" s="43"/>
      <c r="H220" s="228">
        <f>H221+H226+H230</f>
        <v>13545</v>
      </c>
      <c r="I220" s="78"/>
    </row>
    <row r="221" spans="1:9" ht="15.75" customHeight="1" x14ac:dyDescent="0.25">
      <c r="A221" s="61" t="s">
        <v>166</v>
      </c>
      <c r="B221" s="41">
        <v>44122</v>
      </c>
      <c r="C221" s="684" t="s">
        <v>242</v>
      </c>
      <c r="D221" s="172" t="s">
        <v>18</v>
      </c>
      <c r="E221" s="5"/>
      <c r="F221" s="5"/>
      <c r="G221" s="5"/>
      <c r="H221" s="34">
        <f>H222+H223+H224+H225</f>
        <v>5325</v>
      </c>
      <c r="I221" s="648" t="s">
        <v>27</v>
      </c>
    </row>
    <row r="222" spans="1:9" ht="15.75" x14ac:dyDescent="0.25">
      <c r="A222" s="63"/>
      <c r="B222" s="224"/>
      <c r="C222" s="685"/>
      <c r="D222" s="58"/>
      <c r="E222" s="13" t="s">
        <v>24</v>
      </c>
      <c r="F222" s="5">
        <v>15</v>
      </c>
      <c r="G222" s="5">
        <v>35</v>
      </c>
      <c r="H222" s="45">
        <f>F222*G222</f>
        <v>525</v>
      </c>
      <c r="I222" s="649"/>
    </row>
    <row r="223" spans="1:9" ht="15.75" x14ac:dyDescent="0.25">
      <c r="A223" s="63" t="s">
        <v>290</v>
      </c>
      <c r="B223" s="224"/>
      <c r="C223" s="685"/>
      <c r="D223" s="186"/>
      <c r="E223" s="13" t="s">
        <v>28</v>
      </c>
      <c r="F223" s="5">
        <v>70</v>
      </c>
      <c r="G223" s="5">
        <v>30</v>
      </c>
      <c r="H223" s="45">
        <f t="shared" ref="H223" si="36">F223*G223</f>
        <v>2100</v>
      </c>
      <c r="I223" s="36"/>
    </row>
    <row r="224" spans="1:9" ht="15.75" x14ac:dyDescent="0.25">
      <c r="A224" s="63"/>
      <c r="B224" s="224"/>
      <c r="C224" s="685"/>
      <c r="D224" s="186"/>
      <c r="E224" s="13" t="s">
        <v>29</v>
      </c>
      <c r="F224" s="5">
        <v>500</v>
      </c>
      <c r="G224" s="5">
        <v>3</v>
      </c>
      <c r="H224" s="45">
        <f>F224*G224</f>
        <v>1500</v>
      </c>
      <c r="I224" s="36"/>
    </row>
    <row r="225" spans="1:9" ht="15.75" x14ac:dyDescent="0.25">
      <c r="A225" s="184"/>
      <c r="B225" s="253"/>
      <c r="C225" s="178"/>
      <c r="D225" s="187"/>
      <c r="E225" s="84" t="s">
        <v>33</v>
      </c>
      <c r="F225" s="5">
        <v>50</v>
      </c>
      <c r="G225" s="5">
        <v>24</v>
      </c>
      <c r="H225" s="45">
        <f>F225*G225</f>
        <v>1200</v>
      </c>
      <c r="I225" s="48"/>
    </row>
    <row r="226" spans="1:9" ht="20.25" customHeight="1" x14ac:dyDescent="0.25">
      <c r="A226" s="183"/>
      <c r="B226" s="224"/>
      <c r="C226" s="684" t="s">
        <v>128</v>
      </c>
      <c r="D226" s="44"/>
      <c r="E226" s="5"/>
      <c r="F226" s="5"/>
      <c r="G226" s="5"/>
      <c r="H226" s="34">
        <f>H227+H228+H229</f>
        <v>4125</v>
      </c>
      <c r="I226" s="648" t="s">
        <v>30</v>
      </c>
    </row>
    <row r="227" spans="1:9" ht="15.75" x14ac:dyDescent="0.25">
      <c r="A227" s="183" t="s">
        <v>291</v>
      </c>
      <c r="B227" s="224"/>
      <c r="C227" s="685"/>
      <c r="D227" s="44"/>
      <c r="E227" s="13" t="s">
        <v>24</v>
      </c>
      <c r="F227" s="5">
        <v>15</v>
      </c>
      <c r="G227" s="5">
        <v>35</v>
      </c>
      <c r="H227" s="45">
        <f>F227*G227</f>
        <v>525</v>
      </c>
      <c r="I227" s="649"/>
    </row>
    <row r="228" spans="1:9" ht="15.75" x14ac:dyDescent="0.25">
      <c r="A228" s="183"/>
      <c r="B228" s="224"/>
      <c r="C228" s="685"/>
      <c r="D228" s="44"/>
      <c r="E228" s="13" t="s">
        <v>28</v>
      </c>
      <c r="F228" s="5">
        <v>70</v>
      </c>
      <c r="G228" s="5">
        <v>30</v>
      </c>
      <c r="H228" s="45">
        <f t="shared" ref="H228" si="37">F228*G228</f>
        <v>2100</v>
      </c>
      <c r="I228" s="36"/>
    </row>
    <row r="229" spans="1:9" ht="15.75" x14ac:dyDescent="0.25">
      <c r="A229" s="183"/>
      <c r="B229" s="224"/>
      <c r="C229" s="686"/>
      <c r="D229" s="44"/>
      <c r="E229" s="13" t="s">
        <v>29</v>
      </c>
      <c r="F229" s="5">
        <v>500</v>
      </c>
      <c r="G229" s="5">
        <v>3</v>
      </c>
      <c r="H229" s="45">
        <f>F229*G229</f>
        <v>1500</v>
      </c>
      <c r="I229" s="36"/>
    </row>
    <row r="230" spans="1:9" ht="21" customHeight="1" x14ac:dyDescent="0.25">
      <c r="A230" s="61" t="s">
        <v>166</v>
      </c>
      <c r="B230" s="179"/>
      <c r="C230" s="684" t="s">
        <v>129</v>
      </c>
      <c r="D230" s="66"/>
      <c r="E230" s="5"/>
      <c r="F230" s="5"/>
      <c r="G230" s="5"/>
      <c r="H230" s="34">
        <f>H231+H232+H233</f>
        <v>4095</v>
      </c>
      <c r="I230" s="648" t="s">
        <v>27</v>
      </c>
    </row>
    <row r="231" spans="1:9" ht="15.75" x14ac:dyDescent="0.25">
      <c r="A231" s="63" t="s">
        <v>292</v>
      </c>
      <c r="B231" s="224"/>
      <c r="C231" s="685"/>
      <c r="D231" s="44"/>
      <c r="E231" s="13" t="s">
        <v>24</v>
      </c>
      <c r="F231" s="5">
        <v>15</v>
      </c>
      <c r="G231" s="5">
        <v>33</v>
      </c>
      <c r="H231" s="45">
        <f>F231*G231</f>
        <v>495</v>
      </c>
      <c r="I231" s="649"/>
    </row>
    <row r="232" spans="1:9" ht="15.75" x14ac:dyDescent="0.25">
      <c r="A232" s="63"/>
      <c r="B232" s="224"/>
      <c r="C232" s="177"/>
      <c r="D232" s="44"/>
      <c r="E232" s="13" t="s">
        <v>28</v>
      </c>
      <c r="F232" s="5">
        <v>70</v>
      </c>
      <c r="G232" s="5">
        <v>30</v>
      </c>
      <c r="H232" s="45">
        <f t="shared" ref="H232" si="38">F232*G232</f>
        <v>2100</v>
      </c>
      <c r="I232" s="36"/>
    </row>
    <row r="233" spans="1:9" ht="15.75" x14ac:dyDescent="0.25">
      <c r="A233" s="64"/>
      <c r="B233" s="253"/>
      <c r="C233" s="178"/>
      <c r="D233" s="47"/>
      <c r="E233" s="13" t="s">
        <v>29</v>
      </c>
      <c r="F233" s="5">
        <v>500</v>
      </c>
      <c r="G233" s="5">
        <v>3</v>
      </c>
      <c r="H233" s="45">
        <f>F233*G233</f>
        <v>1500</v>
      </c>
      <c r="I233" s="48"/>
    </row>
    <row r="234" spans="1:9" ht="15.75" x14ac:dyDescent="0.25">
      <c r="A234" s="81"/>
      <c r="B234" s="1"/>
      <c r="C234" s="52"/>
      <c r="D234" s="56" t="s">
        <v>130</v>
      </c>
      <c r="E234" s="100"/>
      <c r="F234" s="101"/>
      <c r="G234" s="102"/>
      <c r="H234" s="229">
        <f>H235+H240+H245+H249+H253</f>
        <v>47905</v>
      </c>
      <c r="I234" s="78"/>
    </row>
    <row r="235" spans="1:9" ht="15.75" x14ac:dyDescent="0.25">
      <c r="A235" s="61" t="s">
        <v>166</v>
      </c>
      <c r="B235" s="41">
        <v>43789</v>
      </c>
      <c r="C235" s="684" t="s">
        <v>131</v>
      </c>
      <c r="D235" s="172" t="s">
        <v>18</v>
      </c>
      <c r="E235" s="5"/>
      <c r="F235" s="13"/>
      <c r="G235" s="13"/>
      <c r="H235" s="34">
        <f>H236+H237+H238+H239</f>
        <v>8340</v>
      </c>
      <c r="I235" s="648" t="s">
        <v>27</v>
      </c>
    </row>
    <row r="236" spans="1:9" ht="15.75" x14ac:dyDescent="0.25">
      <c r="A236" s="63"/>
      <c r="B236" s="224"/>
      <c r="C236" s="685"/>
      <c r="D236" s="58"/>
      <c r="E236" s="13" t="s">
        <v>24</v>
      </c>
      <c r="F236" s="5">
        <v>15</v>
      </c>
      <c r="G236" s="5">
        <v>66</v>
      </c>
      <c r="H236" s="45">
        <f>F236*G236</f>
        <v>990</v>
      </c>
      <c r="I236" s="649"/>
    </row>
    <row r="237" spans="1:9" ht="15.75" x14ac:dyDescent="0.25">
      <c r="A237" s="236" t="s">
        <v>293</v>
      </c>
      <c r="B237" s="224"/>
      <c r="C237" s="685"/>
      <c r="D237" s="186"/>
      <c r="E237" s="13" t="s">
        <v>28</v>
      </c>
      <c r="F237" s="5">
        <v>70</v>
      </c>
      <c r="G237" s="5">
        <v>60</v>
      </c>
      <c r="H237" s="45">
        <f t="shared" ref="H237" si="39">F237*G237</f>
        <v>4200</v>
      </c>
      <c r="I237" s="36"/>
    </row>
    <row r="238" spans="1:9" ht="15.75" x14ac:dyDescent="0.25">
      <c r="A238" s="63"/>
      <c r="B238" s="224"/>
      <c r="C238" s="685"/>
      <c r="D238" s="186"/>
      <c r="E238" s="13" t="s">
        <v>29</v>
      </c>
      <c r="F238" s="5">
        <v>500</v>
      </c>
      <c r="G238" s="5">
        <v>6</v>
      </c>
      <c r="H238" s="45">
        <f>F238*G238</f>
        <v>3000</v>
      </c>
      <c r="I238" s="36"/>
    </row>
    <row r="239" spans="1:9" ht="15.75" x14ac:dyDescent="0.25">
      <c r="A239" s="184"/>
      <c r="B239" s="253"/>
      <c r="C239" s="187"/>
      <c r="D239" s="187"/>
      <c r="E239" s="13" t="s">
        <v>33</v>
      </c>
      <c r="F239" s="5">
        <v>50</v>
      </c>
      <c r="G239" s="5">
        <v>3</v>
      </c>
      <c r="H239" s="45">
        <f t="shared" ref="H239" si="40">F239*G239</f>
        <v>150</v>
      </c>
      <c r="I239" s="48"/>
    </row>
    <row r="240" spans="1:9" ht="15.75" x14ac:dyDescent="0.25">
      <c r="A240" s="61" t="s">
        <v>166</v>
      </c>
      <c r="B240" s="222"/>
      <c r="C240" s="67" t="s">
        <v>132</v>
      </c>
      <c r="D240" s="172" t="s">
        <v>22</v>
      </c>
      <c r="E240" s="5"/>
      <c r="F240" s="5"/>
      <c r="G240" s="5"/>
      <c r="H240" s="34">
        <f>H241+H242+H243+H244</f>
        <v>4345</v>
      </c>
      <c r="I240" s="648" t="s">
        <v>30</v>
      </c>
    </row>
    <row r="241" spans="1:9" ht="15.75" x14ac:dyDescent="0.25">
      <c r="A241" s="63"/>
      <c r="B241" s="709" t="s">
        <v>133</v>
      </c>
      <c r="C241" s="54"/>
      <c r="D241" s="186"/>
      <c r="E241" s="13" t="s">
        <v>24</v>
      </c>
      <c r="F241" s="5">
        <v>15</v>
      </c>
      <c r="G241" s="5">
        <v>33</v>
      </c>
      <c r="H241" s="45">
        <f>F241*G241</f>
        <v>495</v>
      </c>
      <c r="I241" s="649"/>
    </row>
    <row r="242" spans="1:9" ht="15.75" x14ac:dyDescent="0.25">
      <c r="A242" s="63" t="s">
        <v>294</v>
      </c>
      <c r="B242" s="709"/>
      <c r="C242" s="54"/>
      <c r="D242" s="186"/>
      <c r="E242" s="13" t="s">
        <v>28</v>
      </c>
      <c r="F242" s="5">
        <v>70</v>
      </c>
      <c r="G242" s="5">
        <v>30</v>
      </c>
      <c r="H242" s="45">
        <f t="shared" ref="H242:H244" si="41">F242*G242</f>
        <v>2100</v>
      </c>
      <c r="I242" s="36"/>
    </row>
    <row r="243" spans="1:9" ht="15.75" x14ac:dyDescent="0.25">
      <c r="A243" s="63"/>
      <c r="B243" s="224"/>
      <c r="C243" s="54"/>
      <c r="D243" s="186"/>
      <c r="E243" s="13" t="s">
        <v>29</v>
      </c>
      <c r="F243" s="5">
        <v>500</v>
      </c>
      <c r="G243" s="5">
        <v>3</v>
      </c>
      <c r="H243" s="45">
        <f t="shared" si="41"/>
        <v>1500</v>
      </c>
      <c r="I243" s="36"/>
    </row>
    <row r="244" spans="1:9" ht="15.75" x14ac:dyDescent="0.25">
      <c r="A244" s="184"/>
      <c r="B244" s="253"/>
      <c r="C244" s="187"/>
      <c r="D244" s="187"/>
      <c r="E244" s="13" t="s">
        <v>33</v>
      </c>
      <c r="F244" s="5">
        <v>50</v>
      </c>
      <c r="G244" s="5">
        <v>5</v>
      </c>
      <c r="H244" s="45">
        <f t="shared" si="41"/>
        <v>250</v>
      </c>
      <c r="I244" s="48"/>
    </row>
    <row r="245" spans="1:9" ht="15.75" customHeight="1" x14ac:dyDescent="0.25">
      <c r="A245" s="61" t="s">
        <v>166</v>
      </c>
      <c r="B245" s="224"/>
      <c r="C245" s="684" t="s">
        <v>134</v>
      </c>
      <c r="D245" s="186"/>
      <c r="E245" s="175"/>
      <c r="F245" s="175"/>
      <c r="G245" s="175"/>
      <c r="H245" s="48">
        <f>H246+H247+H248</f>
        <v>6060</v>
      </c>
      <c r="I245" s="478" t="s">
        <v>135</v>
      </c>
    </row>
    <row r="246" spans="1:9" ht="15.75" x14ac:dyDescent="0.25">
      <c r="A246" s="63" t="s">
        <v>295</v>
      </c>
      <c r="B246" s="224"/>
      <c r="C246" s="685"/>
      <c r="D246" s="44"/>
      <c r="E246" s="13" t="s">
        <v>24</v>
      </c>
      <c r="F246" s="5">
        <v>15</v>
      </c>
      <c r="G246" s="5">
        <v>36</v>
      </c>
      <c r="H246" s="45">
        <f>F246*G246</f>
        <v>540</v>
      </c>
      <c r="I246" s="492"/>
    </row>
    <row r="247" spans="1:9" ht="15.75" x14ac:dyDescent="0.25">
      <c r="A247" s="63"/>
      <c r="B247" s="224"/>
      <c r="C247" s="685"/>
      <c r="D247" s="44"/>
      <c r="E247" s="13" t="s">
        <v>28</v>
      </c>
      <c r="F247" s="5">
        <v>70</v>
      </c>
      <c r="G247" s="5">
        <v>36</v>
      </c>
      <c r="H247" s="45">
        <f t="shared" ref="H247:H248" si="42">F247*G247</f>
        <v>2520</v>
      </c>
      <c r="I247" s="492"/>
    </row>
    <row r="248" spans="1:9" ht="15.75" x14ac:dyDescent="0.25">
      <c r="A248" s="64"/>
      <c r="B248" s="253"/>
      <c r="C248" s="686"/>
      <c r="D248" s="47"/>
      <c r="E248" s="13" t="s">
        <v>29</v>
      </c>
      <c r="F248" s="5">
        <v>500</v>
      </c>
      <c r="G248" s="5">
        <v>6</v>
      </c>
      <c r="H248" s="45">
        <f t="shared" si="42"/>
        <v>3000</v>
      </c>
      <c r="I248" s="493"/>
    </row>
    <row r="249" spans="1:9" ht="15.75" x14ac:dyDescent="0.25">
      <c r="A249" s="238" t="s">
        <v>166</v>
      </c>
      <c r="B249" s="179" t="s">
        <v>136</v>
      </c>
      <c r="C249" s="684" t="s">
        <v>243</v>
      </c>
      <c r="D249" s="66"/>
      <c r="E249" s="5"/>
      <c r="F249" s="13"/>
      <c r="G249" s="13"/>
      <c r="H249" s="34">
        <f>H250+H251+H252</f>
        <v>14580</v>
      </c>
      <c r="I249" s="478" t="s">
        <v>30</v>
      </c>
    </row>
    <row r="250" spans="1:9" ht="15.75" x14ac:dyDescent="0.25">
      <c r="A250" s="239" t="s">
        <v>296</v>
      </c>
      <c r="B250" s="224"/>
      <c r="C250" s="685"/>
      <c r="D250" s="44"/>
      <c r="E250" s="13" t="s">
        <v>24</v>
      </c>
      <c r="F250" s="5">
        <v>30</v>
      </c>
      <c r="G250" s="5">
        <v>30</v>
      </c>
      <c r="H250" s="45">
        <f>F250*G250</f>
        <v>900</v>
      </c>
      <c r="I250" s="492"/>
    </row>
    <row r="251" spans="1:9" ht="15.75" x14ac:dyDescent="0.25">
      <c r="A251" s="239"/>
      <c r="B251" s="224"/>
      <c r="C251" s="685"/>
      <c r="D251" s="44"/>
      <c r="E251" s="13" t="s">
        <v>28</v>
      </c>
      <c r="F251" s="5">
        <v>70</v>
      </c>
      <c r="G251" s="5">
        <v>24</v>
      </c>
      <c r="H251" s="45">
        <f t="shared" ref="H251:H252" si="43">F251*G251</f>
        <v>1680</v>
      </c>
      <c r="I251" s="492"/>
    </row>
    <row r="252" spans="1:9" ht="15.75" x14ac:dyDescent="0.25">
      <c r="A252" s="240"/>
      <c r="B252" s="224"/>
      <c r="C252" s="685"/>
      <c r="D252" s="44"/>
      <c r="E252" s="65" t="s">
        <v>33</v>
      </c>
      <c r="F252" s="174">
        <v>500</v>
      </c>
      <c r="G252" s="174">
        <v>24</v>
      </c>
      <c r="H252" s="185">
        <f t="shared" si="43"/>
        <v>12000</v>
      </c>
      <c r="I252" s="36"/>
    </row>
    <row r="253" spans="1:9" ht="15.75" x14ac:dyDescent="0.25">
      <c r="A253" s="238" t="s">
        <v>166</v>
      </c>
      <c r="B253" s="179" t="s">
        <v>136</v>
      </c>
      <c r="C253" s="684" t="s">
        <v>244</v>
      </c>
      <c r="D253" s="185"/>
      <c r="E253" s="5"/>
      <c r="F253" s="13"/>
      <c r="G253" s="13"/>
      <c r="H253" s="34">
        <f>H254+H255+H256</f>
        <v>14580</v>
      </c>
      <c r="I253" s="478" t="s">
        <v>30</v>
      </c>
    </row>
    <row r="254" spans="1:9" ht="15.75" x14ac:dyDescent="0.25">
      <c r="A254" s="239"/>
      <c r="B254" s="224"/>
      <c r="C254" s="685"/>
      <c r="D254" s="186"/>
      <c r="E254" s="13" t="s">
        <v>24</v>
      </c>
      <c r="F254" s="5">
        <v>30</v>
      </c>
      <c r="G254" s="5">
        <v>30</v>
      </c>
      <c r="H254" s="45">
        <f>F254*G254</f>
        <v>900</v>
      </c>
      <c r="I254" s="492"/>
    </row>
    <row r="255" spans="1:9" ht="15.75" x14ac:dyDescent="0.25">
      <c r="A255" s="239" t="s">
        <v>297</v>
      </c>
      <c r="B255" s="224"/>
      <c r="C255" s="685"/>
      <c r="D255" s="186"/>
      <c r="E255" s="13" t="s">
        <v>28</v>
      </c>
      <c r="F255" s="5">
        <v>70</v>
      </c>
      <c r="G255" s="5">
        <v>24</v>
      </c>
      <c r="H255" s="45">
        <f t="shared" ref="H255:H256" si="44">F255*G255</f>
        <v>1680</v>
      </c>
      <c r="I255" s="492"/>
    </row>
    <row r="256" spans="1:9" ht="31.5" customHeight="1" x14ac:dyDescent="0.25">
      <c r="A256" s="240"/>
      <c r="B256" s="224"/>
      <c r="C256" s="685"/>
      <c r="D256" s="186"/>
      <c r="E256" s="65" t="s">
        <v>33</v>
      </c>
      <c r="F256" s="174">
        <v>500</v>
      </c>
      <c r="G256" s="174">
        <v>24</v>
      </c>
      <c r="H256" s="185">
        <f t="shared" si="44"/>
        <v>12000</v>
      </c>
      <c r="I256" s="36"/>
    </row>
    <row r="257" spans="1:9" ht="15.75" x14ac:dyDescent="0.25">
      <c r="A257" s="99"/>
      <c r="B257" s="88"/>
      <c r="C257" s="39"/>
      <c r="D257" s="28" t="s">
        <v>137</v>
      </c>
      <c r="E257" s="88"/>
      <c r="F257" s="88"/>
      <c r="G257" s="94"/>
      <c r="H257" s="105">
        <f>H258+H262+H266+H269</f>
        <v>12735</v>
      </c>
      <c r="I257" s="34"/>
    </row>
    <row r="258" spans="1:9" ht="19.5" customHeight="1" x14ac:dyDescent="0.25">
      <c r="A258" s="61" t="s">
        <v>166</v>
      </c>
      <c r="B258" s="234">
        <v>43810</v>
      </c>
      <c r="C258" s="684" t="s">
        <v>176</v>
      </c>
      <c r="D258" s="50" t="s">
        <v>18</v>
      </c>
      <c r="E258" s="17"/>
      <c r="F258" s="175"/>
      <c r="G258" s="175"/>
      <c r="H258" s="34">
        <f>H259+H260+H261</f>
        <v>3075</v>
      </c>
      <c r="I258" s="648" t="s">
        <v>27</v>
      </c>
    </row>
    <row r="259" spans="1:9" ht="15.75" x14ac:dyDescent="0.25">
      <c r="A259" s="63" t="s">
        <v>298</v>
      </c>
      <c r="B259" s="224"/>
      <c r="C259" s="685"/>
      <c r="D259" s="58"/>
      <c r="E259" s="13" t="s">
        <v>24</v>
      </c>
      <c r="F259" s="5">
        <v>15</v>
      </c>
      <c r="G259" s="5">
        <v>21</v>
      </c>
      <c r="H259" s="45">
        <f>F259*G259</f>
        <v>315</v>
      </c>
      <c r="I259" s="649"/>
    </row>
    <row r="260" spans="1:9" ht="15.75" x14ac:dyDescent="0.25">
      <c r="A260" s="63"/>
      <c r="B260" s="224"/>
      <c r="C260" s="177"/>
      <c r="D260" s="44"/>
      <c r="E260" s="13" t="s">
        <v>28</v>
      </c>
      <c r="F260" s="5">
        <v>70</v>
      </c>
      <c r="G260" s="5">
        <v>18</v>
      </c>
      <c r="H260" s="45">
        <f t="shared" ref="H260" si="45">F260*G260</f>
        <v>1260</v>
      </c>
      <c r="I260" s="36"/>
    </row>
    <row r="261" spans="1:9" ht="15.75" x14ac:dyDescent="0.25">
      <c r="A261" s="64"/>
      <c r="B261" s="224"/>
      <c r="C261" s="177"/>
      <c r="D261" s="44"/>
      <c r="E261" s="13" t="s">
        <v>29</v>
      </c>
      <c r="F261" s="5">
        <v>500</v>
      </c>
      <c r="G261" s="5">
        <v>3</v>
      </c>
      <c r="H261" s="45">
        <f>F261*G261</f>
        <v>1500</v>
      </c>
      <c r="I261" s="48"/>
    </row>
    <row r="262" spans="1:9" ht="15.75" customHeight="1" x14ac:dyDescent="0.25">
      <c r="A262" s="61" t="s">
        <v>166</v>
      </c>
      <c r="B262" s="41" t="s">
        <v>138</v>
      </c>
      <c r="C262" s="684" t="s">
        <v>139</v>
      </c>
      <c r="D262" s="42" t="s">
        <v>18</v>
      </c>
      <c r="E262" s="94"/>
      <c r="F262" s="5"/>
      <c r="G262" s="5"/>
      <c r="H262" s="34">
        <f>H263+H264+H265</f>
        <v>8190</v>
      </c>
      <c r="I262" s="648" t="s">
        <v>75</v>
      </c>
    </row>
    <row r="263" spans="1:9" ht="15.75" x14ac:dyDescent="0.25">
      <c r="A263" s="63" t="s">
        <v>299</v>
      </c>
      <c r="B263" s="224"/>
      <c r="C263" s="685"/>
      <c r="D263" s="58"/>
      <c r="E263" s="69" t="s">
        <v>24</v>
      </c>
      <c r="F263" s="5">
        <v>15</v>
      </c>
      <c r="G263" s="5">
        <v>66</v>
      </c>
      <c r="H263" s="45">
        <f>F263*G263</f>
        <v>990</v>
      </c>
      <c r="I263" s="649"/>
    </row>
    <row r="264" spans="1:9" ht="15.75" x14ac:dyDescent="0.25">
      <c r="A264" s="63"/>
      <c r="B264" s="224"/>
      <c r="C264" s="685"/>
      <c r="D264" s="44"/>
      <c r="E264" s="69" t="s">
        <v>28</v>
      </c>
      <c r="F264" s="5">
        <v>70</v>
      </c>
      <c r="G264" s="5">
        <v>60</v>
      </c>
      <c r="H264" s="45">
        <f t="shared" ref="H264" si="46">F264*G264</f>
        <v>4200</v>
      </c>
      <c r="I264" s="36"/>
    </row>
    <row r="265" spans="1:9" ht="15.75" x14ac:dyDescent="0.25">
      <c r="A265" s="63"/>
      <c r="B265" s="224"/>
      <c r="C265" s="685"/>
      <c r="D265" s="44"/>
      <c r="E265" s="69" t="s">
        <v>29</v>
      </c>
      <c r="F265" s="5">
        <v>500</v>
      </c>
      <c r="G265" s="5">
        <v>6</v>
      </c>
      <c r="H265" s="45">
        <f>F265*G265</f>
        <v>3000</v>
      </c>
      <c r="I265" s="36"/>
    </row>
    <row r="266" spans="1:9" ht="15.75" x14ac:dyDescent="0.25">
      <c r="A266" s="81"/>
      <c r="B266" s="179" t="s">
        <v>140</v>
      </c>
      <c r="C266" s="688" t="s">
        <v>141</v>
      </c>
      <c r="D266" s="66"/>
      <c r="E266" s="13"/>
      <c r="F266" s="5"/>
      <c r="G266" s="5"/>
      <c r="H266" s="90">
        <f>H267+H268</f>
        <v>1170</v>
      </c>
      <c r="I266" s="648" t="s">
        <v>30</v>
      </c>
    </row>
    <row r="267" spans="1:9" ht="15.75" x14ac:dyDescent="0.25">
      <c r="A267" s="82" t="s">
        <v>300</v>
      </c>
      <c r="B267" s="224"/>
      <c r="C267" s="689"/>
      <c r="D267" s="44"/>
      <c r="E267" s="13" t="s">
        <v>24</v>
      </c>
      <c r="F267" s="5">
        <v>15</v>
      </c>
      <c r="G267" s="5">
        <v>18</v>
      </c>
      <c r="H267" s="72">
        <f>F267*G267</f>
        <v>270</v>
      </c>
      <c r="I267" s="649"/>
    </row>
    <row r="268" spans="1:9" ht="15.75" x14ac:dyDescent="0.25">
      <c r="A268" s="82"/>
      <c r="B268" s="224"/>
      <c r="C268" s="690"/>
      <c r="D268" s="186"/>
      <c r="E268" s="65" t="s">
        <v>33</v>
      </c>
      <c r="F268" s="174">
        <v>50</v>
      </c>
      <c r="G268" s="174">
        <v>18</v>
      </c>
      <c r="H268" s="75">
        <f>F268*G268</f>
        <v>900</v>
      </c>
      <c r="I268" s="36"/>
    </row>
    <row r="269" spans="1:9" s="23" customFormat="1" ht="15.75" x14ac:dyDescent="0.25">
      <c r="A269" s="81"/>
      <c r="B269" s="179" t="s">
        <v>140</v>
      </c>
      <c r="C269" s="688" t="s">
        <v>305</v>
      </c>
      <c r="D269" s="185"/>
      <c r="E269" s="13"/>
      <c r="F269" s="5"/>
      <c r="G269" s="5"/>
      <c r="H269" s="90">
        <f>H270+H271</f>
        <v>300</v>
      </c>
      <c r="I269" s="648" t="s">
        <v>30</v>
      </c>
    </row>
    <row r="270" spans="1:9" s="23" customFormat="1" ht="15.75" x14ac:dyDescent="0.25">
      <c r="A270" s="82"/>
      <c r="B270" s="224"/>
      <c r="C270" s="689"/>
      <c r="D270" s="186"/>
      <c r="E270" s="13" t="s">
        <v>24</v>
      </c>
      <c r="F270" s="5">
        <v>15</v>
      </c>
      <c r="G270" s="5">
        <v>10</v>
      </c>
      <c r="H270" s="72">
        <f>F270*G270</f>
        <v>150</v>
      </c>
      <c r="I270" s="649"/>
    </row>
    <row r="271" spans="1:9" s="23" customFormat="1" ht="15.75" x14ac:dyDescent="0.25">
      <c r="A271" s="82"/>
      <c r="B271" s="224"/>
      <c r="C271" s="690"/>
      <c r="D271" s="186"/>
      <c r="E271" s="65" t="s">
        <v>33</v>
      </c>
      <c r="F271" s="174">
        <v>50</v>
      </c>
      <c r="G271" s="174">
        <v>3</v>
      </c>
      <c r="H271" s="75">
        <f>F271*G271</f>
        <v>150</v>
      </c>
      <c r="I271" s="36"/>
    </row>
    <row r="272" spans="1:9" ht="31.5" x14ac:dyDescent="0.25">
      <c r="A272" s="83" t="s">
        <v>301</v>
      </c>
      <c r="B272" s="46"/>
      <c r="C272" s="178" t="s">
        <v>245</v>
      </c>
      <c r="D272" s="175"/>
      <c r="E272" s="175"/>
      <c r="F272" s="51"/>
      <c r="G272" s="51"/>
      <c r="H272" s="244">
        <v>50000</v>
      </c>
      <c r="I272" s="60" t="s">
        <v>30</v>
      </c>
    </row>
    <row r="273" spans="1:10" ht="15.75" x14ac:dyDescent="0.25">
      <c r="A273" s="103"/>
      <c r="B273" s="1"/>
      <c r="C273" s="24"/>
      <c r="D273" s="1"/>
      <c r="E273" s="1"/>
      <c r="F273" s="1"/>
      <c r="G273" s="1"/>
      <c r="H273" s="4"/>
      <c r="I273" s="4"/>
    </row>
    <row r="274" spans="1:10" ht="15.75" x14ac:dyDescent="0.25">
      <c r="A274" s="103"/>
      <c r="B274" s="1"/>
      <c r="C274" s="24"/>
      <c r="D274" s="1"/>
      <c r="E274" s="1"/>
      <c r="F274" s="1"/>
      <c r="G274" s="1"/>
      <c r="H274" s="4"/>
      <c r="I274" s="4"/>
    </row>
    <row r="275" spans="1:10" ht="36" customHeight="1" x14ac:dyDescent="0.3">
      <c r="A275" s="707" t="s">
        <v>142</v>
      </c>
      <c r="B275" s="708"/>
      <c r="C275" s="708"/>
      <c r="D275" s="708"/>
      <c r="E275" s="708"/>
      <c r="F275" s="708"/>
      <c r="G275" s="708"/>
      <c r="H275" s="106"/>
      <c r="I275" s="230">
        <f>I277+I289+I294+I301+I306+I313+I320+I324</f>
        <v>465600</v>
      </c>
      <c r="J275" s="216"/>
    </row>
    <row r="276" spans="1:10" ht="31.5" x14ac:dyDescent="0.25">
      <c r="A276" s="107" t="s">
        <v>2</v>
      </c>
      <c r="B276" s="108" t="s">
        <v>3</v>
      </c>
      <c r="C276" s="109" t="s">
        <v>143</v>
      </c>
      <c r="D276" s="110" t="s">
        <v>5</v>
      </c>
      <c r="E276" s="34" t="s">
        <v>19</v>
      </c>
      <c r="F276" s="109" t="s">
        <v>6</v>
      </c>
      <c r="G276" s="109" t="s">
        <v>144</v>
      </c>
      <c r="H276" s="110" t="s">
        <v>7</v>
      </c>
      <c r="I276" s="70" t="s">
        <v>8</v>
      </c>
      <c r="J276" s="255" t="s">
        <v>9</v>
      </c>
    </row>
    <row r="277" spans="1:10" ht="20.25" x14ac:dyDescent="0.3">
      <c r="A277" s="111"/>
      <c r="B277" s="112"/>
      <c r="C277" s="113"/>
      <c r="D277" s="114" t="s">
        <v>21</v>
      </c>
      <c r="E277" s="112"/>
      <c r="F277" s="112"/>
      <c r="G277" s="112"/>
      <c r="H277" s="11"/>
      <c r="I277" s="231">
        <f>I278+I282+I286</f>
        <v>136400</v>
      </c>
      <c r="J277" s="264"/>
    </row>
    <row r="278" spans="1:10" ht="18.75" x14ac:dyDescent="0.3">
      <c r="A278" s="700" t="s">
        <v>11</v>
      </c>
      <c r="B278" s="703" t="s">
        <v>145</v>
      </c>
      <c r="C278" s="684" t="s">
        <v>246</v>
      </c>
      <c r="D278" s="478" t="s">
        <v>146</v>
      </c>
      <c r="E278" s="5"/>
      <c r="F278" s="13"/>
      <c r="G278" s="13"/>
      <c r="H278" s="45"/>
      <c r="I278" s="70">
        <f>I279+I280+I281</f>
        <v>47000</v>
      </c>
      <c r="J278" s="264"/>
    </row>
    <row r="279" spans="1:10" ht="31.5" x14ac:dyDescent="0.25">
      <c r="A279" s="701"/>
      <c r="B279" s="704"/>
      <c r="C279" s="685"/>
      <c r="D279" s="492"/>
      <c r="E279" s="84" t="s">
        <v>247</v>
      </c>
      <c r="F279" s="13">
        <v>1100</v>
      </c>
      <c r="G279" s="13">
        <v>10</v>
      </c>
      <c r="H279" s="45">
        <v>2</v>
      </c>
      <c r="I279" s="115">
        <f>F279*G279*H279</f>
        <v>22000</v>
      </c>
      <c r="J279" s="81" t="s">
        <v>209</v>
      </c>
    </row>
    <row r="280" spans="1:10" ht="15.75" x14ac:dyDescent="0.25">
      <c r="A280" s="701"/>
      <c r="B280" s="190"/>
      <c r="C280" s="685"/>
      <c r="D280" s="492"/>
      <c r="E280" s="13" t="s">
        <v>148</v>
      </c>
      <c r="F280" s="13">
        <v>700</v>
      </c>
      <c r="G280" s="13">
        <v>10</v>
      </c>
      <c r="H280" s="45">
        <v>3</v>
      </c>
      <c r="I280" s="115">
        <f t="shared" ref="I280:I281" si="47">F280*G280*H280</f>
        <v>21000</v>
      </c>
      <c r="J280" s="82"/>
    </row>
    <row r="281" spans="1:10" ht="15.75" x14ac:dyDescent="0.25">
      <c r="A281" s="702"/>
      <c r="B281" s="98"/>
      <c r="C281" s="686"/>
      <c r="D281" s="493"/>
      <c r="E281" s="13" t="s">
        <v>149</v>
      </c>
      <c r="F281" s="13">
        <v>200</v>
      </c>
      <c r="G281" s="13">
        <v>10</v>
      </c>
      <c r="H281" s="45">
        <v>2</v>
      </c>
      <c r="I281" s="115">
        <f t="shared" si="47"/>
        <v>4000</v>
      </c>
      <c r="J281" s="83"/>
    </row>
    <row r="282" spans="1:10" ht="15.75" x14ac:dyDescent="0.25">
      <c r="A282" s="700" t="s">
        <v>14</v>
      </c>
      <c r="B282" s="703" t="s">
        <v>145</v>
      </c>
      <c r="C282" s="684" t="s">
        <v>150</v>
      </c>
      <c r="D282" s="478" t="s">
        <v>151</v>
      </c>
      <c r="E282" s="5"/>
      <c r="F282" s="13"/>
      <c r="G282" s="13"/>
      <c r="H282" s="45"/>
      <c r="I282" s="70">
        <f>I283+I284+I285</f>
        <v>37400</v>
      </c>
      <c r="J282" s="81"/>
    </row>
    <row r="283" spans="1:10" ht="15.75" x14ac:dyDescent="0.25">
      <c r="A283" s="701"/>
      <c r="B283" s="704"/>
      <c r="C283" s="685"/>
      <c r="D283" s="492"/>
      <c r="E283" s="13" t="s">
        <v>147</v>
      </c>
      <c r="F283" s="13">
        <v>700</v>
      </c>
      <c r="G283" s="13">
        <v>17</v>
      </c>
      <c r="H283" s="45">
        <v>2</v>
      </c>
      <c r="I283" s="115">
        <f>F283*G283*H283</f>
        <v>23800</v>
      </c>
      <c r="J283" s="82" t="s">
        <v>193</v>
      </c>
    </row>
    <row r="284" spans="1:10" ht="15.75" x14ac:dyDescent="0.25">
      <c r="A284" s="701"/>
      <c r="B284" s="704"/>
      <c r="C284" s="685"/>
      <c r="D284" s="492"/>
      <c r="E284" s="13" t="s">
        <v>148</v>
      </c>
      <c r="F284" s="13">
        <v>200</v>
      </c>
      <c r="G284" s="13">
        <v>17</v>
      </c>
      <c r="H284" s="45">
        <v>2</v>
      </c>
      <c r="I284" s="115">
        <f t="shared" ref="I284:I285" si="48">F284*G284*H284</f>
        <v>6800</v>
      </c>
      <c r="J284" s="82"/>
    </row>
    <row r="285" spans="1:10" ht="15.75" x14ac:dyDescent="0.25">
      <c r="A285" s="702"/>
      <c r="B285" s="98"/>
      <c r="C285" s="686"/>
      <c r="D285" s="493"/>
      <c r="E285" s="13" t="s">
        <v>149</v>
      </c>
      <c r="F285" s="13">
        <v>200</v>
      </c>
      <c r="G285" s="13">
        <v>17</v>
      </c>
      <c r="H285" s="45">
        <v>2</v>
      </c>
      <c r="I285" s="115">
        <f t="shared" si="48"/>
        <v>6800</v>
      </c>
      <c r="J285" s="83"/>
    </row>
    <row r="286" spans="1:10" ht="19.5" customHeight="1" x14ac:dyDescent="0.25">
      <c r="A286" s="61" t="s">
        <v>15</v>
      </c>
      <c r="B286" s="189"/>
      <c r="C286" s="478" t="s">
        <v>152</v>
      </c>
      <c r="D286" s="478" t="s">
        <v>153</v>
      </c>
      <c r="E286" s="100"/>
      <c r="F286" s="101"/>
      <c r="G286" s="102"/>
      <c r="H286" s="116"/>
      <c r="I286" s="70">
        <f>I287+I288</f>
        <v>52000</v>
      </c>
      <c r="J286" s="81" t="s">
        <v>32</v>
      </c>
    </row>
    <row r="287" spans="1:10" ht="15.75" x14ac:dyDescent="0.25">
      <c r="A287" s="63"/>
      <c r="B287" s="703" t="s">
        <v>145</v>
      </c>
      <c r="C287" s="492"/>
      <c r="D287" s="492"/>
      <c r="E287" s="13" t="s">
        <v>147</v>
      </c>
      <c r="F287" s="13">
        <v>800</v>
      </c>
      <c r="G287" s="13">
        <v>20</v>
      </c>
      <c r="H287" s="45">
        <v>2</v>
      </c>
      <c r="I287" s="115">
        <f>F287*G287*H287</f>
        <v>32000</v>
      </c>
      <c r="J287" s="82"/>
    </row>
    <row r="288" spans="1:10" ht="18.75" x14ac:dyDescent="0.3">
      <c r="A288" s="64"/>
      <c r="B288" s="704"/>
      <c r="C288" s="47"/>
      <c r="D288" s="493"/>
      <c r="E288" s="5" t="s">
        <v>148</v>
      </c>
      <c r="F288" s="117">
        <v>500</v>
      </c>
      <c r="G288" s="117">
        <v>20</v>
      </c>
      <c r="H288" s="5">
        <v>2</v>
      </c>
      <c r="I288" s="115">
        <f>F288*G288*H288</f>
        <v>20000</v>
      </c>
      <c r="J288" s="266"/>
    </row>
    <row r="289" spans="1:10" ht="20.25" x14ac:dyDescent="0.3">
      <c r="A289" s="82"/>
      <c r="B289" s="704"/>
      <c r="C289" s="62"/>
      <c r="D289" s="118" t="s">
        <v>35</v>
      </c>
      <c r="E289" s="100"/>
      <c r="F289" s="101"/>
      <c r="G289" s="102"/>
      <c r="H289" s="116"/>
      <c r="I289" s="223">
        <f>I290</f>
        <v>30000</v>
      </c>
      <c r="J289" s="264"/>
    </row>
    <row r="290" spans="1:10" ht="18.75" x14ac:dyDescent="0.3">
      <c r="A290" s="700" t="s">
        <v>31</v>
      </c>
      <c r="B290" s="703" t="s">
        <v>145</v>
      </c>
      <c r="C290" s="684" t="s">
        <v>154</v>
      </c>
      <c r="D290" s="66" t="s">
        <v>151</v>
      </c>
      <c r="E290" s="94"/>
      <c r="F290" s="13"/>
      <c r="G290" s="13"/>
      <c r="H290" s="45"/>
      <c r="I290" s="70">
        <f>I291+I292</f>
        <v>30000</v>
      </c>
      <c r="J290" s="265"/>
    </row>
    <row r="291" spans="1:10" ht="31.5" x14ac:dyDescent="0.25">
      <c r="A291" s="701"/>
      <c r="B291" s="704"/>
      <c r="C291" s="685"/>
      <c r="D291" s="44"/>
      <c r="E291" s="74" t="s">
        <v>247</v>
      </c>
      <c r="F291" s="13">
        <v>550</v>
      </c>
      <c r="G291" s="13">
        <v>20</v>
      </c>
      <c r="H291" s="45">
        <v>2</v>
      </c>
      <c r="I291" s="115">
        <f>F291*G291*H291</f>
        <v>22000</v>
      </c>
      <c r="J291" s="82" t="s">
        <v>10</v>
      </c>
    </row>
    <row r="292" spans="1:10" ht="15.75" x14ac:dyDescent="0.25">
      <c r="A292" s="701"/>
      <c r="B292" s="704"/>
      <c r="C292" s="685"/>
      <c r="D292" s="44"/>
      <c r="E292" s="69" t="s">
        <v>149</v>
      </c>
      <c r="F292" s="13">
        <v>200</v>
      </c>
      <c r="G292" s="13">
        <v>20</v>
      </c>
      <c r="H292" s="45">
        <v>2</v>
      </c>
      <c r="I292" s="115">
        <f>F292*G292*H292</f>
        <v>8000</v>
      </c>
      <c r="J292" s="82"/>
    </row>
    <row r="293" spans="1:10" ht="15.75" x14ac:dyDescent="0.25">
      <c r="A293" s="702"/>
      <c r="B293" s="704"/>
      <c r="C293" s="686"/>
      <c r="D293" s="44"/>
      <c r="E293" s="18"/>
      <c r="F293" s="18"/>
      <c r="G293" s="18"/>
      <c r="H293" s="65"/>
      <c r="I293" s="115"/>
      <c r="J293" s="99"/>
    </row>
    <row r="294" spans="1:10" ht="20.25" x14ac:dyDescent="0.25">
      <c r="A294" s="82"/>
      <c r="B294" s="705" t="s">
        <v>56</v>
      </c>
      <c r="C294" s="705"/>
      <c r="D294" s="705"/>
      <c r="E294" s="705"/>
      <c r="F294" s="705"/>
      <c r="G294" s="705"/>
      <c r="H294" s="706"/>
      <c r="I294" s="119">
        <f>I295+I298</f>
        <v>52800</v>
      </c>
      <c r="J294" s="99"/>
    </row>
    <row r="295" spans="1:10" ht="15.75" x14ac:dyDescent="0.25">
      <c r="A295" s="700" t="s">
        <v>34</v>
      </c>
      <c r="B295" s="189"/>
      <c r="C295" s="684" t="s">
        <v>155</v>
      </c>
      <c r="D295" s="66" t="s">
        <v>146</v>
      </c>
      <c r="E295" s="94"/>
      <c r="F295" s="13"/>
      <c r="G295" s="13"/>
      <c r="H295" s="45"/>
      <c r="I295" s="70">
        <f>I296+I297</f>
        <v>20800</v>
      </c>
      <c r="J295" s="81"/>
    </row>
    <row r="296" spans="1:10" ht="15.75" x14ac:dyDescent="0.25">
      <c r="A296" s="701"/>
      <c r="B296" s="190"/>
      <c r="C296" s="685"/>
      <c r="D296" s="44"/>
      <c r="E296" s="69" t="s">
        <v>147</v>
      </c>
      <c r="F296" s="13">
        <v>600</v>
      </c>
      <c r="G296" s="13">
        <v>13</v>
      </c>
      <c r="H296" s="45">
        <v>2</v>
      </c>
      <c r="I296" s="115">
        <f>F296*G296*H296</f>
        <v>15600</v>
      </c>
      <c r="J296" s="82" t="s">
        <v>193</v>
      </c>
    </row>
    <row r="297" spans="1:10" ht="15.75" x14ac:dyDescent="0.25">
      <c r="A297" s="702"/>
      <c r="B297" s="98"/>
      <c r="C297" s="686"/>
      <c r="D297" s="47"/>
      <c r="E297" s="69" t="s">
        <v>149</v>
      </c>
      <c r="F297" s="13">
        <v>200</v>
      </c>
      <c r="G297" s="13">
        <v>13</v>
      </c>
      <c r="H297" s="45">
        <v>2</v>
      </c>
      <c r="I297" s="115">
        <f>F297*G297*H297</f>
        <v>5200</v>
      </c>
      <c r="J297" s="83"/>
    </row>
    <row r="298" spans="1:10" ht="15.75" x14ac:dyDescent="0.25">
      <c r="A298" s="700" t="s">
        <v>36</v>
      </c>
      <c r="B298" s="703" t="s">
        <v>145</v>
      </c>
      <c r="C298" s="478" t="s">
        <v>156</v>
      </c>
      <c r="D298" s="66" t="s">
        <v>157</v>
      </c>
      <c r="E298" s="94"/>
      <c r="F298" s="13"/>
      <c r="G298" s="13"/>
      <c r="H298" s="45"/>
      <c r="I298" s="70">
        <f>I299+I300</f>
        <v>32000</v>
      </c>
      <c r="J298" s="82"/>
    </row>
    <row r="299" spans="1:10" ht="15.75" x14ac:dyDescent="0.25">
      <c r="A299" s="701"/>
      <c r="B299" s="704"/>
      <c r="C299" s="492"/>
      <c r="D299" s="44"/>
      <c r="E299" s="69" t="s">
        <v>147</v>
      </c>
      <c r="F299" s="5">
        <v>600</v>
      </c>
      <c r="G299" s="5">
        <v>20</v>
      </c>
      <c r="H299" s="45">
        <v>2</v>
      </c>
      <c r="I299" s="115">
        <f>F299*G299*H299</f>
        <v>24000</v>
      </c>
      <c r="J299" s="82" t="s">
        <v>224</v>
      </c>
    </row>
    <row r="300" spans="1:10" ht="18.75" x14ac:dyDescent="0.3">
      <c r="A300" s="702"/>
      <c r="B300" s="704"/>
      <c r="C300" s="493"/>
      <c r="D300" s="47"/>
      <c r="E300" s="69" t="s">
        <v>149</v>
      </c>
      <c r="F300" s="5">
        <v>200</v>
      </c>
      <c r="G300" s="5">
        <v>20</v>
      </c>
      <c r="H300" s="45">
        <v>2</v>
      </c>
      <c r="I300" s="115">
        <f>F300*G300*H300</f>
        <v>8000</v>
      </c>
      <c r="J300" s="266"/>
    </row>
    <row r="301" spans="1:10" ht="20.25" x14ac:dyDescent="0.25">
      <c r="A301" s="82"/>
      <c r="B301" s="695" t="s">
        <v>70</v>
      </c>
      <c r="C301" s="695"/>
      <c r="D301" s="695"/>
      <c r="E301" s="696"/>
      <c r="F301" s="696"/>
      <c r="G301" s="696"/>
      <c r="H301" s="697"/>
      <c r="I301" s="140">
        <f>I302</f>
        <v>70000</v>
      </c>
      <c r="J301" s="7"/>
    </row>
    <row r="302" spans="1:10" ht="15.75" x14ac:dyDescent="0.25">
      <c r="A302" s="61" t="s">
        <v>166</v>
      </c>
      <c r="B302" s="185"/>
      <c r="C302" s="698" t="s">
        <v>158</v>
      </c>
      <c r="D302" s="185"/>
      <c r="E302" s="1"/>
      <c r="F302" s="1"/>
      <c r="G302" s="1"/>
      <c r="H302" s="4"/>
      <c r="I302" s="70">
        <f>I303+I304</f>
        <v>70000</v>
      </c>
      <c r="J302" s="216"/>
    </row>
    <row r="303" spans="1:10" ht="15.75" x14ac:dyDescent="0.25">
      <c r="A303" s="183" t="s">
        <v>38</v>
      </c>
      <c r="B303" s="492" t="s">
        <v>145</v>
      </c>
      <c r="C303" s="699"/>
      <c r="D303" s="186"/>
      <c r="E303" s="69" t="s">
        <v>149</v>
      </c>
      <c r="F303" s="5">
        <v>400</v>
      </c>
      <c r="G303" s="5">
        <v>20</v>
      </c>
      <c r="H303" s="45">
        <v>5</v>
      </c>
      <c r="I303" s="115">
        <f t="shared" ref="I303" si="49">F303*G303*H303</f>
        <v>40000</v>
      </c>
      <c r="J303" s="82"/>
    </row>
    <row r="304" spans="1:10" ht="15.75" x14ac:dyDescent="0.25">
      <c r="A304" s="63"/>
      <c r="B304" s="492"/>
      <c r="C304" s="699"/>
      <c r="D304" s="186"/>
      <c r="E304" s="74" t="s">
        <v>159</v>
      </c>
      <c r="F304" s="5">
        <v>30000</v>
      </c>
      <c r="G304" s="5">
        <v>1</v>
      </c>
      <c r="H304" s="45">
        <v>1</v>
      </c>
      <c r="I304" s="232">
        <f>F304*H304</f>
        <v>30000</v>
      </c>
      <c r="J304" s="82" t="s">
        <v>10</v>
      </c>
    </row>
    <row r="305" spans="1:10" ht="31.5" x14ac:dyDescent="0.25">
      <c r="A305" s="83"/>
      <c r="B305" s="187"/>
      <c r="C305" s="218"/>
      <c r="D305" s="187"/>
      <c r="E305" s="219" t="s">
        <v>247</v>
      </c>
      <c r="F305" s="174">
        <v>50</v>
      </c>
      <c r="G305" s="174"/>
      <c r="H305" s="185">
        <v>5</v>
      </c>
      <c r="I305" s="115">
        <f>F305*H305</f>
        <v>250</v>
      </c>
      <c r="J305" s="83"/>
    </row>
    <row r="306" spans="1:10" ht="20.25" x14ac:dyDescent="0.25">
      <c r="A306" s="83"/>
      <c r="B306" s="218"/>
      <c r="C306" s="113"/>
      <c r="D306" s="256" t="s">
        <v>81</v>
      </c>
      <c r="E306" s="39"/>
      <c r="F306" s="68"/>
      <c r="G306" s="68"/>
      <c r="H306" s="121"/>
      <c r="I306" s="233">
        <f>I307+I310</f>
        <v>71200</v>
      </c>
      <c r="J306" s="99"/>
    </row>
    <row r="307" spans="1:10" ht="15.75" x14ac:dyDescent="0.25">
      <c r="A307" s="61" t="s">
        <v>302</v>
      </c>
      <c r="B307" s="190"/>
      <c r="C307" s="684" t="s">
        <v>160</v>
      </c>
      <c r="D307" s="44" t="s">
        <v>153</v>
      </c>
      <c r="E307" s="46"/>
      <c r="F307" s="51"/>
      <c r="G307" s="51"/>
      <c r="H307" s="47"/>
      <c r="I307" s="70">
        <f>I308+I309</f>
        <v>35200</v>
      </c>
      <c r="J307" s="81"/>
    </row>
    <row r="308" spans="1:10" ht="15.75" x14ac:dyDescent="0.25">
      <c r="A308" s="183" t="s">
        <v>303</v>
      </c>
      <c r="B308" s="703" t="s">
        <v>145</v>
      </c>
      <c r="C308" s="685"/>
      <c r="D308" s="44"/>
      <c r="E308" s="69" t="s">
        <v>147</v>
      </c>
      <c r="F308" s="5">
        <v>600</v>
      </c>
      <c r="G308" s="5">
        <v>22</v>
      </c>
      <c r="H308" s="45">
        <v>2</v>
      </c>
      <c r="I308" s="115">
        <f>F308*G308*H308</f>
        <v>26400</v>
      </c>
      <c r="J308" s="82" t="s">
        <v>193</v>
      </c>
    </row>
    <row r="309" spans="1:10" ht="33" customHeight="1" x14ac:dyDescent="0.25">
      <c r="A309" s="64"/>
      <c r="B309" s="704"/>
      <c r="C309" s="686"/>
      <c r="D309" s="47"/>
      <c r="E309" s="69" t="s">
        <v>149</v>
      </c>
      <c r="F309" s="5">
        <v>200</v>
      </c>
      <c r="G309" s="5">
        <v>22</v>
      </c>
      <c r="H309" s="45">
        <v>2</v>
      </c>
      <c r="I309" s="115">
        <f>F309*G309*H309</f>
        <v>8800</v>
      </c>
      <c r="J309" s="83"/>
    </row>
    <row r="310" spans="1:10" ht="15.75" x14ac:dyDescent="0.25">
      <c r="A310" s="241"/>
      <c r="B310" s="189"/>
      <c r="C310" s="703" t="s">
        <v>161</v>
      </c>
      <c r="D310" s="185"/>
      <c r="E310" s="46"/>
      <c r="F310" s="175"/>
      <c r="G310" s="175"/>
      <c r="H310" s="187"/>
      <c r="I310" s="70">
        <f>I311+I312</f>
        <v>36000</v>
      </c>
      <c r="J310" s="81"/>
    </row>
    <row r="311" spans="1:10" ht="15.75" x14ac:dyDescent="0.25">
      <c r="A311" s="242" t="s">
        <v>44</v>
      </c>
      <c r="B311" s="703" t="s">
        <v>145</v>
      </c>
      <c r="C311" s="704"/>
      <c r="D311" s="186" t="s">
        <v>304</v>
      </c>
      <c r="E311" s="69" t="s">
        <v>147</v>
      </c>
      <c r="F311" s="5">
        <v>1000</v>
      </c>
      <c r="G311" s="5">
        <v>15</v>
      </c>
      <c r="H311" s="45">
        <v>2</v>
      </c>
      <c r="I311" s="115">
        <f>F311*G311*H311</f>
        <v>30000</v>
      </c>
      <c r="J311" s="82" t="s">
        <v>198</v>
      </c>
    </row>
    <row r="312" spans="1:10" ht="15.75" x14ac:dyDescent="0.25">
      <c r="A312" s="243"/>
      <c r="B312" s="704"/>
      <c r="C312" s="73"/>
      <c r="D312" s="187"/>
      <c r="E312" s="69" t="s">
        <v>147</v>
      </c>
      <c r="F312" s="5">
        <v>1500</v>
      </c>
      <c r="G312" s="5">
        <v>2</v>
      </c>
      <c r="H312" s="45">
        <v>2</v>
      </c>
      <c r="I312" s="115">
        <f>F312*G312*H312</f>
        <v>6000</v>
      </c>
      <c r="J312" s="83"/>
    </row>
    <row r="313" spans="1:10" ht="20.25" x14ac:dyDescent="0.25">
      <c r="A313" s="99"/>
      <c r="B313" s="120"/>
      <c r="C313" s="39"/>
      <c r="D313" s="122" t="s">
        <v>94</v>
      </c>
      <c r="E313" s="39"/>
      <c r="F313" s="68"/>
      <c r="G313" s="68"/>
      <c r="H313" s="120"/>
      <c r="I313" s="231">
        <f>I314+I317</f>
        <v>70400</v>
      </c>
      <c r="J313" s="99"/>
    </row>
    <row r="314" spans="1:10" ht="15.75" x14ac:dyDescent="0.25">
      <c r="A314" s="700" t="s">
        <v>52</v>
      </c>
      <c r="B314" s="703" t="s">
        <v>145</v>
      </c>
      <c r="C314" s="684" t="s">
        <v>162</v>
      </c>
      <c r="D314" s="66" t="s">
        <v>153</v>
      </c>
      <c r="E314" s="94"/>
      <c r="F314" s="13"/>
      <c r="G314" s="13"/>
      <c r="H314" s="45"/>
      <c r="I314" s="70">
        <f>I315+I316</f>
        <v>22400</v>
      </c>
      <c r="J314" s="81"/>
    </row>
    <row r="315" spans="1:10" ht="31.5" x14ac:dyDescent="0.25">
      <c r="A315" s="701"/>
      <c r="B315" s="704"/>
      <c r="C315" s="685"/>
      <c r="D315" s="44"/>
      <c r="E315" s="74" t="s">
        <v>247</v>
      </c>
      <c r="F315" s="13">
        <v>1000</v>
      </c>
      <c r="G315" s="13">
        <v>26</v>
      </c>
      <c r="H315" s="45">
        <v>2</v>
      </c>
      <c r="I315" s="115">
        <v>12000</v>
      </c>
      <c r="J315" s="82" t="s">
        <v>10</v>
      </c>
    </row>
    <row r="316" spans="1:10" ht="15.75" x14ac:dyDescent="0.25">
      <c r="A316" s="702"/>
      <c r="B316" s="98"/>
      <c r="C316" s="686"/>
      <c r="D316" s="47"/>
      <c r="E316" s="69" t="s">
        <v>149</v>
      </c>
      <c r="F316" s="13">
        <v>200</v>
      </c>
      <c r="G316" s="13">
        <v>26</v>
      </c>
      <c r="H316" s="45">
        <v>2</v>
      </c>
      <c r="I316" s="115">
        <f>F316*G316*H316</f>
        <v>10400</v>
      </c>
      <c r="J316" s="83"/>
    </row>
    <row r="317" spans="1:10" ht="15.75" x14ac:dyDescent="0.25">
      <c r="A317" s="700" t="s">
        <v>57</v>
      </c>
      <c r="B317" s="703" t="s">
        <v>145</v>
      </c>
      <c r="C317" s="684" t="s">
        <v>163</v>
      </c>
      <c r="D317" s="66" t="s">
        <v>153</v>
      </c>
      <c r="E317" s="94"/>
      <c r="F317" s="13"/>
      <c r="G317" s="13"/>
      <c r="H317" s="45"/>
      <c r="I317" s="70">
        <f>I318+I319</f>
        <v>48000</v>
      </c>
      <c r="J317" s="81"/>
    </row>
    <row r="318" spans="1:10" ht="15.75" x14ac:dyDescent="0.25">
      <c r="A318" s="701"/>
      <c r="B318" s="704"/>
      <c r="C318" s="685"/>
      <c r="D318" s="44"/>
      <c r="E318" s="69" t="s">
        <v>147</v>
      </c>
      <c r="F318" s="13">
        <v>550</v>
      </c>
      <c r="G318" s="13">
        <v>32</v>
      </c>
      <c r="H318" s="45">
        <v>2</v>
      </c>
      <c r="I318" s="115">
        <f>F318*G318*H318</f>
        <v>35200</v>
      </c>
      <c r="J318" s="82" t="s">
        <v>193</v>
      </c>
    </row>
    <row r="319" spans="1:10" ht="15.75" x14ac:dyDescent="0.25">
      <c r="A319" s="702"/>
      <c r="B319" s="98"/>
      <c r="C319" s="686"/>
      <c r="D319" s="47"/>
      <c r="E319" s="69" t="s">
        <v>149</v>
      </c>
      <c r="F319" s="13">
        <v>200</v>
      </c>
      <c r="G319" s="13">
        <v>32</v>
      </c>
      <c r="H319" s="45">
        <v>2</v>
      </c>
      <c r="I319" s="115">
        <f>F319*G319*H319</f>
        <v>12800</v>
      </c>
      <c r="J319" s="83"/>
    </row>
    <row r="320" spans="1:10" ht="20.25" x14ac:dyDescent="0.25">
      <c r="A320" s="82"/>
      <c r="B320" s="73"/>
      <c r="C320" s="123"/>
      <c r="D320" s="124" t="s">
        <v>103</v>
      </c>
      <c r="E320" s="123"/>
      <c r="F320" s="101"/>
      <c r="G320" s="101"/>
      <c r="H320" s="73"/>
      <c r="I320" s="231">
        <f>I321</f>
        <v>15600</v>
      </c>
      <c r="J320" s="7"/>
    </row>
    <row r="321" spans="1:10" ht="15.75" x14ac:dyDescent="0.25">
      <c r="A321" s="700" t="s">
        <v>60</v>
      </c>
      <c r="B321" s="189"/>
      <c r="C321" s="684" t="s">
        <v>164</v>
      </c>
      <c r="D321" s="66" t="s">
        <v>153</v>
      </c>
      <c r="E321" s="94"/>
      <c r="F321" s="13"/>
      <c r="G321" s="13"/>
      <c r="H321" s="45"/>
      <c r="I321" s="70">
        <f>I322+I323</f>
        <v>15600</v>
      </c>
      <c r="J321" s="216"/>
    </row>
    <row r="322" spans="1:10" ht="31.5" x14ac:dyDescent="0.25">
      <c r="A322" s="701"/>
      <c r="B322" s="703" t="s">
        <v>145</v>
      </c>
      <c r="C322" s="685"/>
      <c r="D322" s="44"/>
      <c r="E322" s="74" t="s">
        <v>247</v>
      </c>
      <c r="F322" s="13" t="s">
        <v>166</v>
      </c>
      <c r="G322" s="13" t="s">
        <v>166</v>
      </c>
      <c r="H322" s="45" t="s">
        <v>166</v>
      </c>
      <c r="I322" s="115">
        <v>12000</v>
      </c>
      <c r="J322" s="82" t="s">
        <v>10</v>
      </c>
    </row>
    <row r="323" spans="1:10" ht="15.75" x14ac:dyDescent="0.25">
      <c r="A323" s="702"/>
      <c r="B323" s="704"/>
      <c r="C323" s="686"/>
      <c r="D323" s="47"/>
      <c r="E323" s="69" t="s">
        <v>149</v>
      </c>
      <c r="F323" s="13">
        <v>200</v>
      </c>
      <c r="G323" s="13">
        <v>9</v>
      </c>
      <c r="H323" s="45">
        <v>2</v>
      </c>
      <c r="I323" s="115">
        <f>F323*G323*H323</f>
        <v>3600</v>
      </c>
      <c r="J323" s="83"/>
    </row>
    <row r="324" spans="1:10" ht="20.25" x14ac:dyDescent="0.25">
      <c r="A324" s="99"/>
      <c r="B324" s="120"/>
      <c r="C324" s="39"/>
      <c r="D324" s="76" t="s">
        <v>130</v>
      </c>
      <c r="E324" s="39"/>
      <c r="F324" s="68"/>
      <c r="G324" s="68"/>
      <c r="H324" s="120"/>
      <c r="I324" s="89">
        <f>I325</f>
        <v>19200</v>
      </c>
      <c r="J324" s="99"/>
    </row>
    <row r="325" spans="1:10" ht="15.75" x14ac:dyDescent="0.25">
      <c r="A325" s="700" t="s">
        <v>67</v>
      </c>
      <c r="B325" s="703" t="s">
        <v>145</v>
      </c>
      <c r="C325" s="684" t="s">
        <v>165</v>
      </c>
      <c r="D325" s="259" t="s">
        <v>146</v>
      </c>
      <c r="E325" s="94"/>
      <c r="F325" s="13"/>
      <c r="G325" s="13"/>
      <c r="H325" s="45"/>
      <c r="I325" s="70">
        <f>I326+I327</f>
        <v>19200</v>
      </c>
      <c r="J325" s="81"/>
    </row>
    <row r="326" spans="1:10" ht="15.75" x14ac:dyDescent="0.25">
      <c r="A326" s="701"/>
      <c r="B326" s="704"/>
      <c r="C326" s="685"/>
      <c r="D326" s="260"/>
      <c r="E326" s="69" t="s">
        <v>147</v>
      </c>
      <c r="F326" s="13">
        <v>600</v>
      </c>
      <c r="G326" s="13">
        <v>12</v>
      </c>
      <c r="H326" s="45">
        <v>2</v>
      </c>
      <c r="I326" s="115">
        <f>F326*G326*H326</f>
        <v>14400</v>
      </c>
      <c r="J326" s="82" t="s">
        <v>196</v>
      </c>
    </row>
    <row r="327" spans="1:10" ht="15.75" x14ac:dyDescent="0.25">
      <c r="A327" s="702"/>
      <c r="B327" s="98"/>
      <c r="C327" s="686"/>
      <c r="D327" s="261"/>
      <c r="E327" s="69" t="s">
        <v>149</v>
      </c>
      <c r="F327" s="13">
        <v>200</v>
      </c>
      <c r="G327" s="13">
        <v>12</v>
      </c>
      <c r="H327" s="45">
        <v>2</v>
      </c>
      <c r="I327" s="115">
        <f>F327*G327*H327</f>
        <v>4800</v>
      </c>
      <c r="J327" s="215"/>
    </row>
    <row r="328" spans="1:10" ht="15.75" x14ac:dyDescent="0.25">
      <c r="A328" s="273"/>
      <c r="B328" s="133"/>
      <c r="C328" s="23"/>
      <c r="D328" s="23"/>
      <c r="E328" s="23"/>
      <c r="F328" s="23"/>
      <c r="G328" s="101"/>
      <c r="H328" s="133"/>
      <c r="I328" s="101"/>
      <c r="J328" s="23"/>
    </row>
    <row r="329" spans="1:10" ht="30.75" customHeight="1" x14ac:dyDescent="0.25">
      <c r="A329" s="103"/>
      <c r="B329" s="102"/>
      <c r="C329" s="274" t="s">
        <v>312</v>
      </c>
      <c r="D329" s="109"/>
      <c r="E329" s="109"/>
      <c r="F329" s="682">
        <f>F331+F332+F333</f>
        <v>25000</v>
      </c>
      <c r="G329" s="682"/>
    </row>
    <row r="330" spans="1:10" ht="15.75" x14ac:dyDescent="0.25">
      <c r="A330" s="103" t="s">
        <v>166</v>
      </c>
      <c r="B330" s="102"/>
      <c r="C330" s="32" t="s">
        <v>313</v>
      </c>
      <c r="D330" s="110" t="s">
        <v>6</v>
      </c>
      <c r="E330" s="109" t="s">
        <v>144</v>
      </c>
      <c r="F330" s="730" t="s">
        <v>8</v>
      </c>
      <c r="G330" s="730"/>
    </row>
    <row r="331" spans="1:10" ht="15.75" x14ac:dyDescent="0.25">
      <c r="A331" s="103"/>
      <c r="B331" s="102"/>
      <c r="C331" s="275" t="s">
        <v>13</v>
      </c>
      <c r="D331" s="272">
        <v>5000</v>
      </c>
      <c r="E331" s="272">
        <v>2</v>
      </c>
      <c r="F331" s="683">
        <f>D331*E331</f>
        <v>10000</v>
      </c>
      <c r="G331" s="683"/>
    </row>
    <row r="332" spans="1:10" ht="15.75" x14ac:dyDescent="0.25">
      <c r="A332" s="103"/>
      <c r="B332" s="263"/>
      <c r="C332" s="74" t="s">
        <v>314</v>
      </c>
      <c r="D332" s="84">
        <v>5000</v>
      </c>
      <c r="E332" s="5">
        <v>1</v>
      </c>
      <c r="F332" s="683">
        <f>D332*E332</f>
        <v>5000</v>
      </c>
      <c r="G332" s="683"/>
    </row>
    <row r="333" spans="1:10" ht="15.75" x14ac:dyDescent="0.25">
      <c r="A333" s="103"/>
      <c r="B333" s="263"/>
      <c r="C333" s="276" t="s">
        <v>315</v>
      </c>
      <c r="D333" s="271">
        <v>5000</v>
      </c>
      <c r="E333" s="272">
        <v>2</v>
      </c>
      <c r="F333" s="683">
        <f>D333*E333</f>
        <v>10000</v>
      </c>
      <c r="G333" s="683"/>
    </row>
    <row r="335" spans="1:10" ht="36.75" customHeight="1" x14ac:dyDescent="0.25">
      <c r="A335" s="679" t="s">
        <v>167</v>
      </c>
      <c r="B335" s="679"/>
      <c r="C335" s="679"/>
      <c r="D335" s="277" t="s">
        <v>168</v>
      </c>
      <c r="E335" s="127"/>
      <c r="F335" s="127"/>
      <c r="G335" s="127"/>
      <c r="H335" s="278" t="s">
        <v>17</v>
      </c>
      <c r="I335" s="101"/>
    </row>
  </sheetData>
  <mergeCells count="178">
    <mergeCell ref="C8:H8"/>
    <mergeCell ref="D19:D22"/>
    <mergeCell ref="C23:C28"/>
    <mergeCell ref="D29:D33"/>
    <mergeCell ref="D39:D41"/>
    <mergeCell ref="D34:D36"/>
    <mergeCell ref="F330:G330"/>
    <mergeCell ref="I226:I227"/>
    <mergeCell ref="I184:I185"/>
    <mergeCell ref="I158:I159"/>
    <mergeCell ref="I90:I93"/>
    <mergeCell ref="I15:I16"/>
    <mergeCell ref="I19:I20"/>
    <mergeCell ref="C123:C126"/>
    <mergeCell ref="I123:I124"/>
    <mergeCell ref="C127:C130"/>
    <mergeCell ref="I127:I128"/>
    <mergeCell ref="C131:C132"/>
    <mergeCell ref="I131:I132"/>
    <mergeCell ref="I103:I104"/>
    <mergeCell ref="I111:I112"/>
    <mergeCell ref="I115:I116"/>
    <mergeCell ref="C119:C122"/>
    <mergeCell ref="D119:D122"/>
    <mergeCell ref="A29:A33"/>
    <mergeCell ref="C29:C33"/>
    <mergeCell ref="I45:I46"/>
    <mergeCell ref="C61:C65"/>
    <mergeCell ref="D61:D63"/>
    <mergeCell ref="I61:I64"/>
    <mergeCell ref="C66:C68"/>
    <mergeCell ref="D66:D70"/>
    <mergeCell ref="I66:I69"/>
    <mergeCell ref="I49:I50"/>
    <mergeCell ref="C53:C56"/>
    <mergeCell ref="I53:I56"/>
    <mergeCell ref="C57:C59"/>
    <mergeCell ref="I57:I60"/>
    <mergeCell ref="B71:B72"/>
    <mergeCell ref="C71:C74"/>
    <mergeCell ref="D71:D73"/>
    <mergeCell ref="B13:G13"/>
    <mergeCell ref="C34:C38"/>
    <mergeCell ref="C39:C43"/>
    <mergeCell ref="I71:I72"/>
    <mergeCell ref="B81:B82"/>
    <mergeCell ref="C81:C84"/>
    <mergeCell ref="I81:I82"/>
    <mergeCell ref="C75:C78"/>
    <mergeCell ref="I75:I76"/>
    <mergeCell ref="B85:B86"/>
    <mergeCell ref="C85:C88"/>
    <mergeCell ref="I85:I86"/>
    <mergeCell ref="B98:B101"/>
    <mergeCell ref="C98:C101"/>
    <mergeCell ref="D98:D99"/>
    <mergeCell ref="I98:I101"/>
    <mergeCell ref="C90:C92"/>
    <mergeCell ref="C94:C95"/>
    <mergeCell ref="I94:I95"/>
    <mergeCell ref="I119:I122"/>
    <mergeCell ref="I107:I108"/>
    <mergeCell ref="C103:C106"/>
    <mergeCell ref="C161:C163"/>
    <mergeCell ref="D161:D163"/>
    <mergeCell ref="I161:I162"/>
    <mergeCell ref="C164:C165"/>
    <mergeCell ref="C143:C144"/>
    <mergeCell ref="I143:I144"/>
    <mergeCell ref="C147:C148"/>
    <mergeCell ref="C157:C160"/>
    <mergeCell ref="A150:A151"/>
    <mergeCell ref="C135:C138"/>
    <mergeCell ref="I135:I136"/>
    <mergeCell ref="C139:C142"/>
    <mergeCell ref="I139:I140"/>
    <mergeCell ref="B140:B141"/>
    <mergeCell ref="C149:C151"/>
    <mergeCell ref="I151:I152"/>
    <mergeCell ref="I153:I154"/>
    <mergeCell ref="B191:B193"/>
    <mergeCell ref="C191:C193"/>
    <mergeCell ref="I191:I192"/>
    <mergeCell ref="I194:I195"/>
    <mergeCell ref="C180:C183"/>
    <mergeCell ref="I180:I181"/>
    <mergeCell ref="C187:C189"/>
    <mergeCell ref="I187:I188"/>
    <mergeCell ref="C169:C171"/>
    <mergeCell ref="I172:I173"/>
    <mergeCell ref="C176:C178"/>
    <mergeCell ref="I176:I177"/>
    <mergeCell ref="A282:A285"/>
    <mergeCell ref="B282:B284"/>
    <mergeCell ref="C282:C285"/>
    <mergeCell ref="D282:D285"/>
    <mergeCell ref="C286:C287"/>
    <mergeCell ref="B287:B289"/>
    <mergeCell ref="B241:B242"/>
    <mergeCell ref="A212:A213"/>
    <mergeCell ref="C212:C213"/>
    <mergeCell ref="D286:D288"/>
    <mergeCell ref="C258:C259"/>
    <mergeCell ref="C262:C265"/>
    <mergeCell ref="A290:A293"/>
    <mergeCell ref="B290:B293"/>
    <mergeCell ref="C290:C293"/>
    <mergeCell ref="C269:C271"/>
    <mergeCell ref="A325:A327"/>
    <mergeCell ref="B325:B326"/>
    <mergeCell ref="C325:C327"/>
    <mergeCell ref="C310:C311"/>
    <mergeCell ref="A314:A316"/>
    <mergeCell ref="B314:B315"/>
    <mergeCell ref="C314:C316"/>
    <mergeCell ref="A317:A319"/>
    <mergeCell ref="B317:B318"/>
    <mergeCell ref="C317:C319"/>
    <mergeCell ref="B322:B323"/>
    <mergeCell ref="B311:B312"/>
    <mergeCell ref="B294:H294"/>
    <mergeCell ref="A275:G275"/>
    <mergeCell ref="A278:A281"/>
    <mergeCell ref="B278:B279"/>
    <mergeCell ref="C278:C281"/>
    <mergeCell ref="D278:D281"/>
    <mergeCell ref="A321:A323"/>
    <mergeCell ref="C321:C323"/>
    <mergeCell ref="B301:H301"/>
    <mergeCell ref="C302:C304"/>
    <mergeCell ref="C307:C309"/>
    <mergeCell ref="A295:A297"/>
    <mergeCell ref="C295:C297"/>
    <mergeCell ref="A298:A300"/>
    <mergeCell ref="B298:B300"/>
    <mergeCell ref="C298:C300"/>
    <mergeCell ref="B308:B309"/>
    <mergeCell ref="B303:B304"/>
    <mergeCell ref="I230:I231"/>
    <mergeCell ref="C235:C238"/>
    <mergeCell ref="I235:I236"/>
    <mergeCell ref="I240:I241"/>
    <mergeCell ref="C166:C167"/>
    <mergeCell ref="C172:C175"/>
    <mergeCell ref="C184:C185"/>
    <mergeCell ref="C194:C195"/>
    <mergeCell ref="C221:C224"/>
    <mergeCell ref="I212:I213"/>
    <mergeCell ref="I221:I222"/>
    <mergeCell ref="I198:I199"/>
    <mergeCell ref="C202:C204"/>
    <mergeCell ref="I202:I203"/>
    <mergeCell ref="C206:C211"/>
    <mergeCell ref="I206:I207"/>
    <mergeCell ref="A335:C335"/>
    <mergeCell ref="E4:I4"/>
    <mergeCell ref="E2:I2"/>
    <mergeCell ref="E5:I5"/>
    <mergeCell ref="F329:G329"/>
    <mergeCell ref="F331:G331"/>
    <mergeCell ref="F332:G332"/>
    <mergeCell ref="F333:G333"/>
    <mergeCell ref="I269:I270"/>
    <mergeCell ref="I245:I248"/>
    <mergeCell ref="C226:C229"/>
    <mergeCell ref="C230:C231"/>
    <mergeCell ref="I215:I216"/>
    <mergeCell ref="D216:D218"/>
    <mergeCell ref="C253:C256"/>
    <mergeCell ref="I253:I255"/>
    <mergeCell ref="C215:C217"/>
    <mergeCell ref="I258:I259"/>
    <mergeCell ref="I262:I263"/>
    <mergeCell ref="C266:C268"/>
    <mergeCell ref="I266:I267"/>
    <mergeCell ref="C245:C248"/>
    <mergeCell ref="C249:C252"/>
    <mergeCell ref="I249:I251"/>
  </mergeCells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Смета на 2021 год</vt:lpstr>
      <vt:lpstr>Лист2</vt:lpstr>
      <vt:lpstr>Смета на 2021 год </vt:lpstr>
      <vt:lpstr>'Смета на 2021 год'!Область_печати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2020-10-21T23:41:35Z</dcterms:modified>
</cp:coreProperties>
</file>