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345" windowWidth="15120" windowHeight="7770" activeTab="2"/>
  </bookViews>
  <sheets>
    <sheet name="Приложение 4 2021 год" sheetId="11" r:id="rId1"/>
    <sheet name="Приложение 5" sheetId="2" r:id="rId2"/>
    <sheet name="Приложение 3" sheetId="3" r:id="rId3"/>
    <sheet name="Приложение 1" sheetId="5" r:id="rId4"/>
    <sheet name="Паспорт" sheetId="10" r:id="rId5"/>
  </sheets>
  <definedNames>
    <definedName name="_xlnm.Print_Area" localSheetId="3">'Приложение 1'!$A$1:$G$22</definedName>
    <definedName name="_xlnm.Print_Area" localSheetId="1">'Приложение 5'!$A$1:$G$54</definedName>
  </definedNames>
  <calcPr calcId="145621"/>
</workbook>
</file>

<file path=xl/calcChain.xml><?xml version="1.0" encoding="utf-8"?>
<calcChain xmlns="http://schemas.openxmlformats.org/spreadsheetml/2006/main">
  <c r="E38" i="11" l="1"/>
  <c r="O19" i="11" l="1"/>
  <c r="D29" i="11" l="1"/>
  <c r="E29" i="11"/>
  <c r="F29" i="11"/>
  <c r="G20" i="11" l="1"/>
  <c r="J20" i="11" l="1"/>
  <c r="D20" i="11" s="1"/>
  <c r="J21" i="11"/>
  <c r="J19" i="11" l="1"/>
  <c r="K20" i="11"/>
  <c r="K19" i="11" s="1"/>
  <c r="E13" i="2" l="1"/>
  <c r="E12" i="2"/>
  <c r="E10" i="2" l="1"/>
  <c r="G70" i="2"/>
  <c r="F70" i="2"/>
  <c r="E70" i="2"/>
  <c r="D70" i="2"/>
  <c r="G65" i="2"/>
  <c r="F65" i="2"/>
  <c r="E65" i="2"/>
  <c r="D65" i="2"/>
  <c r="G60" i="2"/>
  <c r="F60" i="2"/>
  <c r="D60" i="2"/>
  <c r="G55" i="2"/>
  <c r="G50" i="2"/>
  <c r="D50" i="2"/>
  <c r="E50" i="2"/>
  <c r="F50" i="2"/>
  <c r="G45" i="2"/>
  <c r="F45" i="2"/>
  <c r="E45" i="2"/>
  <c r="D45" i="2"/>
  <c r="D40" i="2"/>
  <c r="E40" i="2"/>
  <c r="E35" i="2"/>
  <c r="D35" i="2"/>
  <c r="F30" i="2"/>
  <c r="C27" i="2"/>
  <c r="G25" i="2"/>
  <c r="C17" i="2"/>
  <c r="D15" i="2"/>
  <c r="E15" i="2"/>
  <c r="F15" i="2"/>
  <c r="G15" i="2"/>
  <c r="G14" i="2"/>
  <c r="G13" i="2"/>
  <c r="G12" i="2"/>
  <c r="F13" i="2"/>
  <c r="D13" i="2"/>
  <c r="D12" i="2"/>
  <c r="F55" i="2"/>
  <c r="G35" i="2"/>
  <c r="F35" i="2"/>
  <c r="E30" i="2"/>
  <c r="H20" i="11"/>
  <c r="N20" i="11"/>
  <c r="M20" i="11"/>
  <c r="R21" i="11"/>
  <c r="P21" i="11"/>
  <c r="Q21" i="11"/>
  <c r="N21" i="11"/>
  <c r="M21" i="11"/>
  <c r="D21" i="11" l="1"/>
  <c r="D19" i="11" s="1"/>
  <c r="C25" i="2"/>
  <c r="M19" i="11"/>
  <c r="F10" i="2"/>
  <c r="C13" i="2"/>
  <c r="G10" i="2"/>
  <c r="G21" i="11" l="1"/>
  <c r="G19" i="11" s="1"/>
  <c r="I21" i="11"/>
  <c r="D38" i="11"/>
  <c r="D37" i="11"/>
  <c r="C74" i="2" l="1"/>
  <c r="C73" i="2"/>
  <c r="C72" i="2"/>
  <c r="C69" i="2"/>
  <c r="C68" i="2"/>
  <c r="C67" i="2"/>
  <c r="C64" i="2"/>
  <c r="C63" i="2"/>
  <c r="C62" i="2"/>
  <c r="E60" i="2"/>
  <c r="E55" i="2"/>
  <c r="D55" i="2"/>
  <c r="C59" i="2"/>
  <c r="C58" i="2"/>
  <c r="C57" i="2"/>
  <c r="C55" i="2" s="1"/>
  <c r="C18" i="2"/>
  <c r="C15" i="2" s="1"/>
  <c r="C70" i="2" l="1"/>
  <c r="C65" i="2"/>
  <c r="C60" i="2"/>
  <c r="E44" i="11"/>
  <c r="D44" i="11"/>
  <c r="E39" i="11"/>
  <c r="D39" i="11"/>
  <c r="D43" i="11"/>
  <c r="E43" i="11"/>
  <c r="D42" i="11"/>
  <c r="F37" i="11"/>
  <c r="E37" i="11"/>
  <c r="E41" i="11"/>
  <c r="D41" i="11"/>
  <c r="E40" i="11"/>
  <c r="D40" i="11"/>
  <c r="D14" i="2" l="1"/>
  <c r="C39" i="2"/>
  <c r="C38" i="2"/>
  <c r="C37" i="2"/>
  <c r="O20" i="11"/>
  <c r="F30" i="11"/>
  <c r="E30" i="11"/>
  <c r="D30" i="11"/>
  <c r="F14" i="2"/>
  <c r="E14" i="2"/>
  <c r="F40" i="2"/>
  <c r="C44" i="2"/>
  <c r="C43" i="2"/>
  <c r="C42" i="2"/>
  <c r="C54" i="2"/>
  <c r="C53" i="2"/>
  <c r="C52" i="2"/>
  <c r="C49" i="2"/>
  <c r="C48" i="2"/>
  <c r="C47" i="2"/>
  <c r="C33" i="2"/>
  <c r="C34" i="2"/>
  <c r="C50" i="2" l="1"/>
  <c r="C35" i="2"/>
  <c r="C45" i="2"/>
  <c r="C14" i="2"/>
  <c r="D10" i="2"/>
  <c r="C40" i="2"/>
  <c r="C32" i="2"/>
  <c r="C30" i="2" s="1"/>
  <c r="C29" i="2"/>
  <c r="R24" i="11"/>
  <c r="R20" i="11" s="1"/>
  <c r="Q24" i="11"/>
  <c r="P24" i="11"/>
  <c r="P20" i="11" s="1"/>
  <c r="F21" i="11"/>
  <c r="E21" i="11"/>
  <c r="Q20" i="11" l="1"/>
  <c r="Q19" i="11" s="1"/>
  <c r="P19" i="11"/>
  <c r="I20" i="11"/>
  <c r="F20" i="11" s="1"/>
  <c r="F52" i="11"/>
  <c r="E52" i="11"/>
  <c r="D52" i="11"/>
  <c r="F51" i="11"/>
  <c r="E51" i="11"/>
  <c r="D51" i="11"/>
  <c r="F50" i="11"/>
  <c r="E50" i="11"/>
  <c r="D50" i="11"/>
  <c r="F49" i="11"/>
  <c r="E49" i="11"/>
  <c r="D49" i="11"/>
  <c r="F47" i="11"/>
  <c r="E47" i="11"/>
  <c r="D47" i="11"/>
  <c r="F46" i="11"/>
  <c r="E46" i="11"/>
  <c r="D46" i="11"/>
  <c r="F45" i="11"/>
  <c r="E45" i="11"/>
  <c r="D45" i="11"/>
  <c r="F42" i="11"/>
  <c r="E42" i="11"/>
  <c r="F35" i="11"/>
  <c r="E35" i="11"/>
  <c r="D35" i="11"/>
  <c r="F38" i="11"/>
  <c r="F32" i="11"/>
  <c r="E32" i="11"/>
  <c r="D32" i="11"/>
  <c r="F28" i="11"/>
  <c r="E28" i="11"/>
  <c r="D28" i="11"/>
  <c r="F26" i="11"/>
  <c r="E26" i="11"/>
  <c r="D26" i="11"/>
  <c r="F24" i="11"/>
  <c r="E24" i="11"/>
  <c r="D24" i="11"/>
  <c r="E20" i="11" l="1"/>
  <c r="E19" i="11" s="1"/>
  <c r="R19" i="11"/>
  <c r="P18" i="11" s="1"/>
  <c r="L19" i="11" l="1"/>
  <c r="J18" i="11" s="1"/>
  <c r="H19" i="11"/>
  <c r="I19" i="11"/>
  <c r="N19" i="11"/>
  <c r="M18" i="11" s="1"/>
  <c r="G18" i="11" l="1"/>
  <c r="D18" i="11" s="1"/>
  <c r="F19" i="11"/>
  <c r="C24" i="2" l="1"/>
  <c r="C10" i="2"/>
  <c r="C12" i="2" l="1"/>
</calcChain>
</file>

<file path=xl/sharedStrings.xml><?xml version="1.0" encoding="utf-8"?>
<sst xmlns="http://schemas.openxmlformats.org/spreadsheetml/2006/main" count="286" uniqueCount="170">
  <si>
    <t>Приложение 4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</si>
  <si>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</si>
  <si>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</si>
  <si>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</si>
  <si>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</si>
  <si>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</si>
  <si>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</si>
  <si>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</si>
  <si>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</si>
  <si>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</si>
  <si>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</si>
  <si>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</si>
  <si>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</si>
  <si>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</si>
  <si>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</si>
  <si>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</si>
  <si>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</si>
  <si>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1.3.2.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</si>
  <si>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</si>
  <si>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</si>
  <si>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</si>
  <si>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</si>
  <si>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</si>
  <si>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</si>
  <si>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</si>
  <si>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</si>
  <si>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</si>
  <si>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</si>
  <si>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</si>
  <si>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</si>
  <si>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</si>
  <si>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</si>
  <si>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</si>
  <si>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</si>
  <si>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</si>
  <si>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</si>
  <si>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</si>
  <si>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</si>
  <si>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</si>
  <si>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</si>
  <si>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</si>
  <si>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</si>
  <si>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</si>
  <si>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</si>
  <si>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</si>
  <si>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</si>
  <si>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</si>
  <si>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</si>
  <si>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</si>
  <si>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</si>
  <si>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</si>
  <si>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</si>
  <si>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</si>
  <si>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</si>
  <si>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</si>
  <si>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</si>
  <si>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</si>
  <si>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</si>
  <si>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</si>
  <si>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</si>
  <si>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</si>
  <si>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</si>
  <si>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</si>
  <si>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</si>
  <si>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</si>
  <si>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</si>
  <si>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</si>
  <si>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</si>
  <si>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</si>
  <si>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</si>
  <si>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</si>
  <si>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</si>
  <si>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</si>
  <si>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</si>
  <si>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</si>
  <si>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</si>
  <si>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</si>
  <si>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</si>
  <si>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</si>
  <si>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</si>
  <si>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</si>
  <si>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</si>
  <si>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</si>
  <si>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</si>
  <si>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</si>
  <si>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</si>
  <si>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</si>
  <si>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</si>
  <si>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</si>
  <si>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</si>
  <si>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</si>
  <si>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</si>
  <si>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 xml:space="preserve">Управление образования                  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</si>
  <si>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</si>
  <si>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</si>
  <si>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</si>
  <si>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</si>
  <si>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</si>
  <si>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</si>
  <si>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</si>
  <si>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</si>
  <si>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</si>
  <si>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</si>
  <si>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</si>
  <si>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Всего (тыс. руб.)</t>
  </si>
  <si>
    <t xml:space="preserve">     к муниципальной программе «Развитие физической</t>
  </si>
  <si>
    <t xml:space="preserve">     администрации Пожарского муниципального района 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</si>
  <si>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</si>
  <si>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</si>
  <si>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</si>
  <si>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от «___» ____________ 20_____ года № _______</t>
  </si>
  <si>
    <t>Приобретение спортивного инвентаря и спортивного оборудования (Площадка для сдачи норм ГТО)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</si>
  <si>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</si>
  <si>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</si>
  <si>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</si>
  <si>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</si>
  <si>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</si>
  <si>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2.1.5.</t>
  </si>
  <si>
    <t>2022 год</t>
  </si>
  <si>
    <t>1.3.</t>
  </si>
  <si>
    <t>1.4.</t>
  </si>
  <si>
    <t>1.5.</t>
  </si>
  <si>
    <t>1.6.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</si>
  <si>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</si>
  <si>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</si>
  <si>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2023 год</t>
  </si>
  <si>
    <t>Муниципальная программа «Развитие физической культуры и спорта в Пожарском муниципальном районе на 2020-2023 годы»</t>
  </si>
  <si>
    <t>Строительство универсальной спортивной площадки в с. Нагорное</t>
  </si>
  <si>
    <t>Строительство универсальной спортивной площадки в с. Новостройка</t>
  </si>
  <si>
    <t>Строительство универсальной спортивной площадки в с. Пожарское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</si>
  <si>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</si>
  <si>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</si>
  <si>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Строительство универсальной спортивной площадки в с. Верхний Перевал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</si>
  <si>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</si>
  <si>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</si>
  <si>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с.Новостройка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</si>
  <si>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</si>
  <si>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</si>
  <si>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</si>
  <si>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</si>
  <si>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</si>
  <si>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</si>
  <si>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</si>
  <si>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 xml:space="preserve">Развитие спортивной инфраструктуры, находящейся в муниципальной собственности </t>
  </si>
  <si>
    <t>Строительство физкультурнооздоровительного комплекса в Пожарскогм муниципальном районе</t>
  </si>
  <si>
    <t xml:space="preserve">     на 2020-2023 годы», утвержденной  постановлением 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</si>
  <si>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</si>
  <si>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ГТО, пгт Лучегорск.)</t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</si>
  <si>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2020- 2023 годы" за счёт средств Приморского края, Пожарского муниципального района и внебюджетных источников</t>
  </si>
  <si>
    <t>культуры   и спорта на территории Пожарского муниципального района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</si>
  <si>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2020-2023 годы» и план их реализации</t>
  </si>
  <si>
    <t>к муниципальной программе "Развитие  физической культуры и спорта на территории Пожарского муниципального района  на 2020 - 2023 годы", утверждённой постановлением администрации Пожарского муниципального района Приморского края</t>
  </si>
  <si>
    <t>муниципальной программы «Развитие физической культуры и спорта  на территории Пожарского муниципального района на 2020-2023 годы»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</si>
  <si>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</si>
  <si>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 </t>
  </si>
  <si>
    <t xml:space="preserve">  от "_______" _______________2021 года № __________</t>
  </si>
  <si>
    <t>1.3.3.</t>
  </si>
  <si>
    <t>2.1.6.</t>
  </si>
  <si>
    <t>2.1.7.</t>
  </si>
  <si>
    <t>2.1.8.</t>
  </si>
  <si>
    <t>2.1.9.</t>
  </si>
  <si>
    <t>2.1.10.</t>
  </si>
  <si>
    <t>2.1.11.</t>
  </si>
  <si>
    <t>2.1.12.</t>
  </si>
  <si>
    <t>средства бюджета субъекта Российской Федерации,        (тыс. руб.)</t>
  </si>
  <si>
    <t>средства местного бюджета         (тыс. руб.)</t>
  </si>
  <si>
    <t>средства внебюджетные, (тыс. руб.)</t>
  </si>
  <si>
    <t>2023 г.</t>
  </si>
  <si>
    <t>Утвержденная 30.10.2020 года</t>
  </si>
  <si>
    <t>Изменения от 01.03.2021 года согласно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</si>
</sst>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0.00000"/>
    <numFmt numFmtId="167" formatCode="0.0000"/>
  </numFmts>
  <fonts count="21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88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6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5" fillId="0" borderId="0" xfId="0" applyFont="1" applyBorder="1" applyAlignment="1">
      <alignment wrapText="1"/>
    </xf>
    <xf numFmtId="0" fontId="6" fillId="2" borderId="6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1" fillId="0" borderId="5" xfId="0" applyFont="1" applyFill="1" applyBorder="1" applyAlignment="1">
      <alignment textRotation="90" wrapText="1"/>
    </xf>
    <xf numFmtId="0" fontId="1" fillId="0" borderId="3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/>
    <xf numFmtId="0" fontId="11" fillId="0" borderId="1" xfId="0" applyFont="1" applyBorder="1" applyAlignment="1">
      <alignment horizontal="center" vertical="top" wrapText="1"/>
    </xf>
    <xf numFmtId="0" fontId="6" fillId="0" borderId="0" xfId="0" applyFont="1" applyAlignment="1"/>
    <xf numFmtId="0" fontId="7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/>
    <xf numFmtId="0" fontId="5" fillId="0" borderId="0" xfId="0" applyFont="1" applyAlignment="1">
      <alignment horizontal="left" indent="15"/>
    </xf>
    <xf numFmtId="0" fontId="13" fillId="0" borderId="0" xfId="0" applyFont="1"/>
    <xf numFmtId="0" fontId="5" fillId="0" borderId="0" xfId="0" applyFont="1"/>
    <xf numFmtId="0" fontId="5" fillId="0" borderId="0" xfId="0" applyFont="1" applyAlignment="1"/>
    <xf numFmtId="0" fontId="0" fillId="0" borderId="3" xfId="0" applyBorder="1" applyAlignment="1">
      <alignment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6" fillId="0" borderId="4" xfId="0" applyFont="1" applyBorder="1" applyAlignment="1">
      <alignment vertical="top" wrapText="1"/>
    </xf>
    <xf numFmtId="0" fontId="5" fillId="0" borderId="0" xfId="0" applyFont="1" applyBorder="1" applyAlignment="1"/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1" fillId="0" borderId="0" xfId="0" applyNumberFormat="1" applyFont="1" applyBorder="1"/>
    <xf numFmtId="0" fontId="11" fillId="0" borderId="0" xfId="0" applyFont="1" applyBorder="1"/>
    <xf numFmtId="0" fontId="11" fillId="0" borderId="0" xfId="0" applyFont="1" applyFill="1" applyBorder="1"/>
    <xf numFmtId="0" fontId="11" fillId="0" borderId="0" xfId="0" applyFont="1" applyFill="1"/>
    <xf numFmtId="0" fontId="4" fillId="0" borderId="0" xfId="0" applyFont="1" applyFill="1" applyBorder="1" applyAlignment="1">
      <alignment horizontal="left" indent="15"/>
    </xf>
    <xf numFmtId="0" fontId="11" fillId="0" borderId="0" xfId="0" applyFont="1"/>
    <xf numFmtId="0" fontId="4" fillId="2" borderId="0" xfId="0" applyFont="1" applyFill="1" applyBorder="1" applyAlignment="1"/>
    <xf numFmtId="0" fontId="11" fillId="0" borderId="0" xfId="0" applyNumberFormat="1" applyFont="1"/>
    <xf numFmtId="0" fontId="4" fillId="0" borderId="0" xfId="0" applyFont="1" applyFill="1" applyAlignment="1"/>
    <xf numFmtId="0" fontId="4" fillId="0" borderId="0" xfId="0" applyNumberFormat="1" applyFont="1" applyAlignment="1">
      <alignment horizontal="center"/>
    </xf>
    <xf numFmtId="0" fontId="11" fillId="2" borderId="0" xfId="0" applyFont="1" applyFill="1"/>
    <xf numFmtId="0" fontId="1" fillId="0" borderId="1" xfId="0" applyNumberFormat="1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vertical="top" wrapText="1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0" borderId="0" xfId="0" applyFont="1" applyFill="1" applyAlignment="1"/>
    <xf numFmtId="0" fontId="0" fillId="0" borderId="1" xfId="0" applyBorder="1"/>
    <xf numFmtId="0" fontId="1" fillId="2" borderId="3" xfId="0" applyFont="1" applyFill="1" applyBorder="1" applyAlignment="1">
      <alignment horizontal="center" textRotation="90" wrapText="1"/>
    </xf>
    <xf numFmtId="165" fontId="11" fillId="0" borderId="1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166" fontId="4" fillId="2" borderId="0" xfId="0" applyNumberFormat="1" applyFont="1" applyFill="1" applyBorder="1" applyAlignment="1"/>
    <xf numFmtId="165" fontId="4" fillId="2" borderId="3" xfId="0" applyNumberFormat="1" applyFont="1" applyFill="1" applyBorder="1" applyAlignment="1">
      <alignment horizontal="center" vertical="top" wrapText="1"/>
    </xf>
    <xf numFmtId="165" fontId="11" fillId="2" borderId="1" xfId="0" applyNumberFormat="1" applyFon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1" applyFont="1" applyAlignment="1" applyProtection="1">
      <alignment wrapText="1"/>
    </xf>
    <xf numFmtId="0" fontId="4" fillId="0" borderId="5" xfId="0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166" fontId="11" fillId="0" borderId="0" xfId="0" applyNumberFormat="1" applyFont="1" applyFill="1"/>
    <xf numFmtId="2" fontId="4" fillId="2" borderId="0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center" wrapText="1"/>
    </xf>
    <xf numFmtId="0" fontId="17" fillId="0" borderId="3" xfId="0" applyFont="1" applyFill="1" applyBorder="1" applyAlignment="1">
      <alignment vertical="top" wrapText="1"/>
    </xf>
    <xf numFmtId="0" fontId="18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top" wrapText="1"/>
    </xf>
    <xf numFmtId="165" fontId="4" fillId="2" borderId="5" xfId="0" applyNumberFormat="1" applyFont="1" applyFill="1" applyBorder="1" applyAlignment="1">
      <alignment horizontal="center" vertical="top" wrapText="1"/>
    </xf>
    <xf numFmtId="165" fontId="4" fillId="0" borderId="5" xfId="0" applyNumberFormat="1" applyFont="1" applyFill="1" applyBorder="1" applyAlignment="1">
      <alignment horizontal="center" vertical="top" wrapText="1"/>
    </xf>
    <xf numFmtId="165" fontId="4" fillId="2" borderId="5" xfId="0" applyNumberFormat="1" applyFont="1" applyFill="1" applyBorder="1" applyAlignment="1">
      <alignment horizontal="center" vertical="top"/>
    </xf>
    <xf numFmtId="165" fontId="4" fillId="0" borderId="5" xfId="0" applyNumberFormat="1" applyFont="1" applyFill="1" applyBorder="1" applyAlignment="1">
      <alignment horizontal="center" vertical="top"/>
    </xf>
    <xf numFmtId="165" fontId="4" fillId="2" borderId="3" xfId="0" applyNumberFormat="1" applyFont="1" applyFill="1" applyBorder="1" applyAlignment="1">
      <alignment horizontal="center" vertical="top"/>
    </xf>
    <xf numFmtId="165" fontId="4" fillId="0" borderId="3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vertical="top"/>
    </xf>
    <xf numFmtId="165" fontId="0" fillId="2" borderId="3" xfId="0" applyNumberForma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center" vertical="top"/>
    </xf>
    <xf numFmtId="165" fontId="4" fillId="0" borderId="1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horizontal="center" vertical="top"/>
    </xf>
    <xf numFmtId="165" fontId="1" fillId="0" borderId="3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/>
    <xf numFmtId="167" fontId="4" fillId="0" borderId="1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165" fontId="6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8" fillId="2" borderId="1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right" vertical="top" wrapText="1"/>
    </xf>
    <xf numFmtId="165" fontId="6" fillId="0" borderId="1" xfId="0" applyNumberFormat="1" applyFont="1" applyBorder="1" applyAlignment="1">
      <alignment horizontal="right" vertical="top" wrapText="1"/>
    </xf>
    <xf numFmtId="165" fontId="8" fillId="0" borderId="4" xfId="0" applyNumberFormat="1" applyFont="1" applyBorder="1" applyAlignment="1">
      <alignment horizontal="center" vertical="top" wrapText="1"/>
    </xf>
    <xf numFmtId="165" fontId="6" fillId="0" borderId="4" xfId="0" applyNumberFormat="1" applyFont="1" applyBorder="1" applyAlignment="1">
      <alignment horizontal="right" vertical="top" wrapText="1"/>
    </xf>
    <xf numFmtId="165" fontId="14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top" wrapText="1"/>
    </xf>
    <xf numFmtId="165" fontId="3" fillId="2" borderId="3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Border="1"/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165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5" fontId="8" fillId="2" borderId="1" xfId="0" applyNumberFormat="1" applyFont="1" applyFill="1" applyBorder="1" applyAlignment="1">
      <alignment horizontal="center" vertical="center"/>
    </xf>
    <xf numFmtId="165" fontId="19" fillId="2" borderId="1" xfId="0" applyNumberFormat="1" applyFont="1" applyFill="1" applyBorder="1" applyAlignment="1"/>
    <xf numFmtId="165" fontId="19" fillId="0" borderId="0" xfId="0" applyNumberFormat="1" applyFont="1"/>
    <xf numFmtId="0" fontId="18" fillId="0" borderId="3" xfId="0" applyFont="1" applyFill="1" applyBorder="1" applyAlignment="1">
      <alignment vertical="top" wrapText="1"/>
    </xf>
    <xf numFmtId="0" fontId="19" fillId="0" borderId="5" xfId="0" applyFont="1" applyBorder="1"/>
    <xf numFmtId="0" fontId="19" fillId="0" borderId="3" xfId="0" applyFont="1" applyBorder="1"/>
    <xf numFmtId="0" fontId="4" fillId="2" borderId="1" xfId="0" applyNumberFormat="1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165" fontId="6" fillId="0" borderId="0" xfId="0" applyNumberFormat="1" applyFont="1" applyAlignment="1">
      <alignment horizontal="center" vertical="top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vertical="top" wrapText="1"/>
    </xf>
    <xf numFmtId="165" fontId="6" fillId="2" borderId="6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2" fontId="6" fillId="2" borderId="1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166" fontId="2" fillId="2" borderId="0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165" fontId="1" fillId="0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/>
    <xf numFmtId="0" fontId="0" fillId="0" borderId="0" xfId="0" applyAlignment="1"/>
    <xf numFmtId="165" fontId="6" fillId="0" borderId="4" xfId="0" applyNumberFormat="1" applyFont="1" applyBorder="1" applyAlignment="1">
      <alignment horizontal="right" vertical="top" wrapText="1"/>
    </xf>
    <xf numFmtId="165" fontId="6" fillId="0" borderId="3" xfId="0" applyNumberFormat="1" applyFont="1" applyBorder="1" applyAlignment="1">
      <alignment horizontal="right" vertical="top" wrapText="1"/>
    </xf>
    <xf numFmtId="165" fontId="8" fillId="0" borderId="4" xfId="0" applyNumberFormat="1" applyFont="1" applyBorder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16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"/>
  <sheetViews>
    <sheetView topLeftCell="A15" zoomScale="80" zoomScaleNormal="80" workbookViewId="0">
      <selection activeCell="U17" sqref="U17"/>
    </sheetView>
  </sheetViews>
  <sheetFormatPr defaultRowHeight="15" x14ac:dyDescent="0.25"/>
  <cols>
    <col min="1" max="1" width="7.85546875" customWidth="1"/>
    <col min="2" max="2" width="25.85546875" customWidth="1"/>
    <col min="3" max="3" width="14.28515625" customWidth="1"/>
    <col min="4" max="4" width="11.42578125" customWidth="1"/>
    <col min="5" max="5" width="12" customWidth="1"/>
    <col min="6" max="6" width="11.140625" customWidth="1"/>
    <col min="7" max="7" width="13.42578125" style="12" bestFit="1" customWidth="1"/>
    <col min="8" max="8" width="11.7109375" style="12" customWidth="1"/>
    <col min="9" max="9" width="9.28515625" style="12" customWidth="1"/>
    <col min="10" max="10" width="9.42578125" style="12" customWidth="1"/>
    <col min="11" max="11" width="10.7109375" customWidth="1"/>
    <col min="12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28515625" customWidth="1"/>
    <col min="17" max="17" width="11.140625" customWidth="1"/>
    <col min="18" max="18" width="10.28515625" customWidth="1"/>
  </cols>
  <sheetData>
    <row r="1" spans="1:18" ht="15.75" x14ac:dyDescent="0.25">
      <c r="A1" s="60"/>
      <c r="B1" s="61"/>
      <c r="C1" s="61"/>
      <c r="D1" s="62"/>
      <c r="E1" s="63"/>
      <c r="F1" s="64"/>
      <c r="G1" s="66"/>
      <c r="H1" s="66"/>
      <c r="I1" s="81"/>
      <c r="K1" s="148"/>
      <c r="L1" s="148"/>
      <c r="M1" s="148"/>
      <c r="N1" s="148"/>
      <c r="O1" s="65"/>
      <c r="P1" s="221" t="s">
        <v>0</v>
      </c>
      <c r="Q1" s="221"/>
    </row>
    <row r="2" spans="1:18" ht="15.75" x14ac:dyDescent="0.25">
      <c r="A2" s="60"/>
      <c r="B2" s="101"/>
      <c r="C2" s="61"/>
      <c r="D2" s="62"/>
      <c r="E2" s="63"/>
      <c r="F2" s="64"/>
      <c r="G2" s="66"/>
      <c r="H2" s="66"/>
      <c r="I2" s="81"/>
      <c r="J2" s="108"/>
      <c r="K2" s="112"/>
      <c r="L2" s="112"/>
      <c r="M2" s="31"/>
      <c r="N2" s="31"/>
      <c r="O2" s="65"/>
    </row>
    <row r="3" spans="1:18" ht="15.75" x14ac:dyDescent="0.25">
      <c r="A3" s="67"/>
      <c r="B3" s="65"/>
      <c r="C3" s="65"/>
      <c r="D3" s="63"/>
      <c r="E3" s="63"/>
      <c r="F3" s="63"/>
      <c r="G3" s="66"/>
      <c r="H3" s="66"/>
      <c r="J3" s="82"/>
      <c r="K3" s="83"/>
      <c r="L3" s="83"/>
      <c r="M3" s="82" t="s">
        <v>105</v>
      </c>
    </row>
    <row r="4" spans="1:18" ht="15.75" x14ac:dyDescent="0.25">
      <c r="A4" s="67"/>
      <c r="C4" s="65"/>
      <c r="D4" s="63"/>
      <c r="E4" s="63"/>
      <c r="F4" s="63"/>
      <c r="G4" s="107"/>
      <c r="H4" s="66"/>
      <c r="J4" s="82"/>
      <c r="K4" s="83"/>
      <c r="L4" s="83"/>
      <c r="M4" s="82" t="s">
        <v>149</v>
      </c>
      <c r="N4" s="83"/>
      <c r="O4" s="68"/>
    </row>
    <row r="5" spans="1:18" ht="15.75" x14ac:dyDescent="0.25">
      <c r="A5" s="67"/>
      <c r="B5" s="65"/>
      <c r="C5" s="65"/>
      <c r="D5" s="63"/>
      <c r="E5" s="63"/>
      <c r="F5" s="63"/>
      <c r="G5" s="66"/>
      <c r="H5" s="66"/>
      <c r="J5" s="82"/>
      <c r="K5" s="83"/>
      <c r="L5" s="83"/>
      <c r="M5" s="82" t="s">
        <v>145</v>
      </c>
      <c r="N5" s="83"/>
      <c r="O5" s="68"/>
    </row>
    <row r="6" spans="1:18" ht="15.75" x14ac:dyDescent="0.25">
      <c r="A6" s="67"/>
      <c r="B6" s="65"/>
      <c r="C6" s="65"/>
      <c r="D6" s="63"/>
      <c r="E6" s="63"/>
      <c r="F6" s="63"/>
      <c r="G6" s="66"/>
      <c r="H6" s="66"/>
      <c r="J6" s="82"/>
      <c r="K6" s="83"/>
      <c r="L6" s="83"/>
      <c r="M6" s="82" t="s">
        <v>106</v>
      </c>
      <c r="N6" s="83"/>
      <c r="O6" s="68"/>
    </row>
    <row r="7" spans="1:18" ht="15.75" x14ac:dyDescent="0.25">
      <c r="A7" s="67"/>
      <c r="B7" s="65"/>
      <c r="C7" s="65"/>
      <c r="D7" s="63"/>
      <c r="E7" s="63"/>
      <c r="F7" s="63"/>
      <c r="G7" s="66"/>
      <c r="H7" s="66"/>
      <c r="J7" s="82"/>
      <c r="K7" s="83"/>
      <c r="L7" s="83"/>
      <c r="M7" s="240" t="s">
        <v>155</v>
      </c>
      <c r="N7" s="241"/>
      <c r="O7" s="241"/>
      <c r="P7" s="241"/>
      <c r="Q7" s="241"/>
      <c r="R7" s="241"/>
    </row>
    <row r="8" spans="1:18" ht="15.75" x14ac:dyDescent="0.25">
      <c r="A8" s="67"/>
      <c r="B8" s="65"/>
      <c r="C8" s="65"/>
      <c r="D8" s="63"/>
      <c r="E8" s="63"/>
      <c r="F8" s="63"/>
      <c r="G8" s="66"/>
      <c r="H8" s="66"/>
      <c r="J8" s="82"/>
      <c r="K8" s="83"/>
      <c r="L8" s="83"/>
      <c r="M8" s="82"/>
      <c r="N8" s="83"/>
      <c r="O8" s="68"/>
    </row>
    <row r="9" spans="1:18" ht="15.75" x14ac:dyDescent="0.25">
      <c r="A9" s="67"/>
      <c r="B9" s="65"/>
      <c r="C9" s="65"/>
      <c r="D9" s="63"/>
      <c r="E9" s="63"/>
      <c r="F9" s="63"/>
      <c r="G9" s="66"/>
      <c r="H9" s="66"/>
      <c r="J9" s="82"/>
      <c r="K9" s="83"/>
      <c r="L9" s="83"/>
      <c r="M9" s="82"/>
      <c r="N9" s="83"/>
      <c r="O9" s="68"/>
    </row>
    <row r="10" spans="1:18" ht="12" customHeight="1" x14ac:dyDescent="0.25">
      <c r="A10" s="67"/>
      <c r="B10" s="65"/>
      <c r="C10" s="65"/>
      <c r="D10" s="63"/>
      <c r="E10" s="63"/>
      <c r="F10" s="63"/>
      <c r="G10" s="66"/>
      <c r="H10" s="66"/>
      <c r="J10" s="82"/>
      <c r="K10" s="83"/>
      <c r="L10" s="83"/>
      <c r="M10" s="82"/>
      <c r="N10" s="83"/>
      <c r="O10" s="68"/>
    </row>
    <row r="11" spans="1:18" ht="11.25" customHeight="1" x14ac:dyDescent="0.25">
      <c r="A11" s="67"/>
      <c r="B11" s="65"/>
      <c r="C11" s="65"/>
      <c r="D11" s="63"/>
      <c r="E11" s="63"/>
      <c r="F11" s="106"/>
      <c r="G11" s="92"/>
      <c r="H11" s="66"/>
      <c r="I11" s="81"/>
      <c r="K11" s="59"/>
      <c r="L11" s="59"/>
      <c r="M11" s="109"/>
      <c r="O11" s="65"/>
    </row>
    <row r="12" spans="1:18" ht="21.75" customHeight="1" x14ac:dyDescent="0.25">
      <c r="A12" s="222" t="s">
        <v>69</v>
      </c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</row>
    <row r="13" spans="1:18" ht="30.75" customHeight="1" x14ac:dyDescent="0.25">
      <c r="A13" s="223" t="s">
        <v>148</v>
      </c>
      <c r="B13" s="223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</row>
    <row r="14" spans="1:18" x14ac:dyDescent="0.25">
      <c r="A14" s="69" t="s">
        <v>1</v>
      </c>
      <c r="B14" s="65"/>
      <c r="C14" s="65"/>
      <c r="D14" s="63"/>
      <c r="E14" s="63"/>
      <c r="F14" s="63"/>
      <c r="G14" s="70"/>
      <c r="H14" s="70"/>
      <c r="I14" s="70"/>
      <c r="J14" s="70"/>
      <c r="K14" s="63"/>
      <c r="L14" s="63"/>
      <c r="M14" s="65"/>
      <c r="N14" s="65"/>
      <c r="O14" s="65"/>
    </row>
    <row r="15" spans="1:18" x14ac:dyDescent="0.25">
      <c r="A15" s="229" t="s">
        <v>36</v>
      </c>
      <c r="B15" s="231" t="s">
        <v>2</v>
      </c>
      <c r="C15" s="233" t="s">
        <v>3</v>
      </c>
      <c r="D15" s="234" t="s">
        <v>4</v>
      </c>
      <c r="E15" s="235"/>
      <c r="F15" s="236"/>
      <c r="G15" s="237">
        <v>2020</v>
      </c>
      <c r="H15" s="238"/>
      <c r="I15" s="239"/>
      <c r="J15" s="208">
        <v>2021</v>
      </c>
      <c r="K15" s="209"/>
      <c r="L15" s="209"/>
      <c r="M15" s="209">
        <v>2022</v>
      </c>
      <c r="N15" s="209"/>
      <c r="O15" s="209"/>
      <c r="P15" s="234">
        <v>2023</v>
      </c>
      <c r="Q15" s="235"/>
      <c r="R15" s="236"/>
    </row>
    <row r="16" spans="1:18" ht="126.75" x14ac:dyDescent="0.25">
      <c r="A16" s="230"/>
      <c r="B16" s="232"/>
      <c r="C16" s="232"/>
      <c r="D16" s="24" t="s">
        <v>94</v>
      </c>
      <c r="E16" s="25" t="s">
        <v>97</v>
      </c>
      <c r="F16" s="24" t="s">
        <v>98</v>
      </c>
      <c r="G16" s="85" t="s">
        <v>94</v>
      </c>
      <c r="H16" s="85" t="s">
        <v>97</v>
      </c>
      <c r="I16" s="85" t="s">
        <v>98</v>
      </c>
      <c r="J16" s="43" t="s">
        <v>96</v>
      </c>
      <c r="K16" s="26" t="s">
        <v>97</v>
      </c>
      <c r="L16" s="26" t="s">
        <v>98</v>
      </c>
      <c r="M16" s="26" t="s">
        <v>96</v>
      </c>
      <c r="N16" s="26" t="s">
        <v>97</v>
      </c>
      <c r="O16" s="26" t="s">
        <v>98</v>
      </c>
      <c r="P16" s="85" t="s">
        <v>94</v>
      </c>
      <c r="Q16" s="25" t="s">
        <v>97</v>
      </c>
      <c r="R16" s="85" t="s">
        <v>95</v>
      </c>
    </row>
    <row r="17" spans="1:18" x14ac:dyDescent="0.25">
      <c r="A17" s="71">
        <v>1</v>
      </c>
      <c r="B17" s="2">
        <v>2</v>
      </c>
      <c r="C17" s="2">
        <v>3</v>
      </c>
      <c r="D17" s="27">
        <v>7</v>
      </c>
      <c r="E17" s="28">
        <v>6</v>
      </c>
      <c r="F17" s="28"/>
      <c r="G17" s="44">
        <v>14</v>
      </c>
      <c r="H17" s="44">
        <v>15</v>
      </c>
      <c r="I17" s="44">
        <v>16</v>
      </c>
      <c r="J17" s="110">
        <v>17</v>
      </c>
      <c r="K17" s="97">
        <v>18</v>
      </c>
      <c r="L17" s="97">
        <v>19</v>
      </c>
      <c r="M17" s="97">
        <v>17</v>
      </c>
      <c r="N17" s="97">
        <v>18</v>
      </c>
      <c r="O17" s="97">
        <v>19</v>
      </c>
      <c r="P17" s="84"/>
      <c r="Q17" s="84"/>
      <c r="R17" s="84"/>
    </row>
    <row r="18" spans="1:18" x14ac:dyDescent="0.25">
      <c r="A18" s="213" t="s">
        <v>5</v>
      </c>
      <c r="B18" s="214"/>
      <c r="C18" s="215"/>
      <c r="D18" s="226">
        <f>G18+J18+M18+P18</f>
        <v>34790.629999999997</v>
      </c>
      <c r="E18" s="227"/>
      <c r="F18" s="228"/>
      <c r="G18" s="224">
        <f>G19+H19+I19</f>
        <v>8757.25</v>
      </c>
      <c r="H18" s="224"/>
      <c r="I18" s="224"/>
      <c r="J18" s="224">
        <f>J19+K19+L19</f>
        <v>7059.32</v>
      </c>
      <c r="K18" s="224"/>
      <c r="L18" s="224"/>
      <c r="M18" s="225">
        <f>M19+N19+O19</f>
        <v>9464.5300000000007</v>
      </c>
      <c r="N18" s="225"/>
      <c r="O18" s="225"/>
      <c r="P18" s="224">
        <f>P19+Q19+R19</f>
        <v>9509.5300000000007</v>
      </c>
      <c r="Q18" s="224"/>
      <c r="R18" s="224"/>
    </row>
    <row r="19" spans="1:18" x14ac:dyDescent="0.25">
      <c r="A19" s="213" t="s">
        <v>6</v>
      </c>
      <c r="B19" s="214"/>
      <c r="C19" s="215"/>
      <c r="D19" s="146">
        <f>D20+D21</f>
        <v>25972.25</v>
      </c>
      <c r="E19" s="146">
        <f>E20+E21</f>
        <v>4020.0599999999995</v>
      </c>
      <c r="F19" s="146">
        <f t="shared" ref="F19:R19" si="0">F20+F21</f>
        <v>4798.32</v>
      </c>
      <c r="G19" s="147">
        <f>G20+G21</f>
        <v>6602.75</v>
      </c>
      <c r="H19" s="147">
        <f t="shared" si="0"/>
        <v>970</v>
      </c>
      <c r="I19" s="146">
        <f t="shared" si="0"/>
        <v>1184.5</v>
      </c>
      <c r="J19" s="147">
        <f>J20+J21</f>
        <v>5814.5</v>
      </c>
      <c r="K19" s="146">
        <f>K20+K21</f>
        <v>0</v>
      </c>
      <c r="L19" s="146">
        <f t="shared" si="0"/>
        <v>1244.82</v>
      </c>
      <c r="M19" s="146">
        <f>M20+M21</f>
        <v>6755</v>
      </c>
      <c r="N19" s="146">
        <f t="shared" si="0"/>
        <v>1525.03</v>
      </c>
      <c r="O19" s="146">
        <f>O20+O21</f>
        <v>1184.5</v>
      </c>
      <c r="P19" s="146">
        <f t="shared" si="0"/>
        <v>6800</v>
      </c>
      <c r="Q19" s="146">
        <f t="shared" si="0"/>
        <v>1525.03</v>
      </c>
      <c r="R19" s="146">
        <f t="shared" si="0"/>
        <v>1184.5</v>
      </c>
    </row>
    <row r="20" spans="1:18" ht="90" x14ac:dyDescent="0.25">
      <c r="A20" s="72" t="s">
        <v>93</v>
      </c>
      <c r="B20" s="216" t="s">
        <v>126</v>
      </c>
      <c r="C20" s="73" t="s">
        <v>102</v>
      </c>
      <c r="D20" s="96">
        <f>G20+J20+M20+P20</f>
        <v>2260.14</v>
      </c>
      <c r="E20" s="96">
        <f>H20+K20+N20+Q20</f>
        <v>4020.0599999999995</v>
      </c>
      <c r="F20" s="96">
        <f t="shared" ref="F20" si="1">I20+L20+O20+R20</f>
        <v>0</v>
      </c>
      <c r="G20" s="95">
        <f>G24+G26+G28+G29+G30+G32+G35+G36+G37+G38+G39+G40+G41+G42+G43+G44+G45+G46+G47+G50+G51+G52</f>
        <v>700.14</v>
      </c>
      <c r="H20" s="95">
        <f>H24+H26+H28+H29+H30+H32+H35+H36+H37+H38+H39+H40+H41+H42+H43+H44+H45+H46+H47+H50+H51+H52</f>
        <v>970</v>
      </c>
      <c r="I20" s="95">
        <f>I24+I26+I28+I29+I35+I42+I45+I46+I47+I50+I51+I52</f>
        <v>0</v>
      </c>
      <c r="J20" s="95">
        <f>J24+J26+J28+J29+J30+J32+J35+J37+J38+J39+J40+J41+J42+J43+J44+J45+J46+J47+J50+J51+J52</f>
        <v>560</v>
      </c>
      <c r="K20" s="95">
        <f>K24+K26+K28+K29+K30+K32+K35+K36+K37+K38+K39+K40+K41+K42+K43+K44+K45+K46+K47+L50+L51+L52+K50+K51+K52</f>
        <v>0</v>
      </c>
      <c r="L20" s="95">
        <v>0</v>
      </c>
      <c r="M20" s="95">
        <f>M24+M26+M28+M29+M30+M32+M35+M36+M37+M38+M39+M40+M41+M42+M43+M44+M45+M46+M47+M50+M51+M52</f>
        <v>500</v>
      </c>
      <c r="N20" s="95">
        <f>N24+N26+N28+N29+N30+N32+N35+N36+N37+N38+N39+N40+N41+N42+N43+N44+N45+N46+N47+N50+N51+N52</f>
        <v>1525.03</v>
      </c>
      <c r="O20" s="95">
        <f>O24+O26+O28+O29+O30+O32+O35+O42+O45+O46+O47+O50+O51+O52</f>
        <v>0</v>
      </c>
      <c r="P20" s="95">
        <f>P24+P26+P28+P29+P30+P32+P35+P36+P37+P38+P39+P40+P41+P42+P43+P44+P45+P46+P47+P50+P51+P52</f>
        <v>500</v>
      </c>
      <c r="Q20" s="95">
        <f>Q24+Q26+Q28+Q29+Q30+Q32+Q35+Q36+Q37+Q38+Q39+Q40+Q41+Q42+Q43+Q44+Q45+Q46+Q47+Q50+Q51+Q52</f>
        <v>1525.03</v>
      </c>
      <c r="R20" s="95">
        <f>R24+R26+R28+R29+R30+R32+R35+R42+R45+R46+R47+R50+R51+R52</f>
        <v>0</v>
      </c>
    </row>
    <row r="21" spans="1:18" ht="30" x14ac:dyDescent="0.25">
      <c r="A21" s="74"/>
      <c r="B21" s="217"/>
      <c r="C21" s="73" t="s">
        <v>7</v>
      </c>
      <c r="D21" s="96">
        <f>G21+J21+M21+P21</f>
        <v>23712.11</v>
      </c>
      <c r="E21" s="96">
        <f>H21+K21+N21+Q21</f>
        <v>0</v>
      </c>
      <c r="F21" s="96">
        <f>I21+L21+O21+R21</f>
        <v>4798.32</v>
      </c>
      <c r="G21" s="96">
        <f>G49</f>
        <v>5902.61</v>
      </c>
      <c r="H21" s="96">
        <v>0</v>
      </c>
      <c r="I21" s="96">
        <f>I49</f>
        <v>1184.5</v>
      </c>
      <c r="J21" s="96">
        <f>J49</f>
        <v>5254.5</v>
      </c>
      <c r="K21" s="96">
        <v>0</v>
      </c>
      <c r="L21" s="96">
        <v>1244.82</v>
      </c>
      <c r="M21" s="96">
        <f>M49</f>
        <v>6255</v>
      </c>
      <c r="N21" s="96">
        <f>N49</f>
        <v>0</v>
      </c>
      <c r="O21" s="96">
        <v>1184.5</v>
      </c>
      <c r="P21" s="96">
        <f>P49</f>
        <v>6300</v>
      </c>
      <c r="Q21" s="96">
        <f>Q49</f>
        <v>0</v>
      </c>
      <c r="R21" s="96">
        <f>R49</f>
        <v>1184.5</v>
      </c>
    </row>
    <row r="22" spans="1:18" ht="15" customHeight="1" x14ac:dyDescent="0.25">
      <c r="A22" s="220" t="s">
        <v>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</row>
    <row r="23" spans="1:18" ht="15" customHeight="1" x14ac:dyDescent="0.25">
      <c r="A23" s="218" t="s">
        <v>9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</row>
    <row r="24" spans="1:18" ht="75" x14ac:dyDescent="0.25">
      <c r="A24" s="102" t="s">
        <v>10</v>
      </c>
      <c r="B24" s="103" t="s">
        <v>143</v>
      </c>
      <c r="C24" s="104" t="s">
        <v>32</v>
      </c>
      <c r="D24" s="134">
        <f>G24+J24+M24+P24</f>
        <v>0</v>
      </c>
      <c r="E24" s="134">
        <f>H24+K24+N24+Q24</f>
        <v>0</v>
      </c>
      <c r="F24" s="134">
        <f>I24+L24+O24+R24</f>
        <v>0</v>
      </c>
      <c r="G24" s="135">
        <v>0</v>
      </c>
      <c r="H24" s="135">
        <v>0</v>
      </c>
      <c r="I24" s="136">
        <v>0</v>
      </c>
      <c r="J24" s="137">
        <v>0</v>
      </c>
      <c r="K24" s="138">
        <v>0</v>
      </c>
      <c r="L24" s="138">
        <v>0</v>
      </c>
      <c r="M24" s="138">
        <v>0</v>
      </c>
      <c r="N24" s="138">
        <v>0</v>
      </c>
      <c r="O24" s="138">
        <v>0</v>
      </c>
      <c r="P24" s="96">
        <f>P46+P52</f>
        <v>0</v>
      </c>
      <c r="Q24" s="96">
        <f>Q46+Q52</f>
        <v>0</v>
      </c>
      <c r="R24" s="96">
        <f>R46+R52</f>
        <v>0</v>
      </c>
    </row>
    <row r="25" spans="1:18" ht="15" customHeight="1" x14ac:dyDescent="0.25">
      <c r="A25" s="218" t="s">
        <v>11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</row>
    <row r="26" spans="1:18" ht="165" x14ac:dyDescent="0.25">
      <c r="A26" s="78" t="s">
        <v>12</v>
      </c>
      <c r="B26" s="79" t="s">
        <v>13</v>
      </c>
      <c r="C26" s="111" t="s">
        <v>14</v>
      </c>
      <c r="D26" s="96">
        <f>G26+J26+M26+P26</f>
        <v>1717</v>
      </c>
      <c r="E26" s="96">
        <f>H26+K26+N26+Q26</f>
        <v>0</v>
      </c>
      <c r="F26" s="96">
        <f>I26+L26+O26+R26</f>
        <v>0</v>
      </c>
      <c r="G26" s="95">
        <v>157</v>
      </c>
      <c r="H26" s="95">
        <v>0</v>
      </c>
      <c r="I26" s="95">
        <v>0</v>
      </c>
      <c r="J26" s="143">
        <v>560</v>
      </c>
      <c r="K26" s="96">
        <v>0</v>
      </c>
      <c r="L26" s="96">
        <v>0</v>
      </c>
      <c r="M26" s="144">
        <v>500</v>
      </c>
      <c r="N26" s="96">
        <v>0</v>
      </c>
      <c r="O26" s="96">
        <v>0</v>
      </c>
      <c r="P26" s="141">
        <v>500</v>
      </c>
      <c r="Q26" s="96">
        <v>0</v>
      </c>
      <c r="R26" s="96">
        <v>0</v>
      </c>
    </row>
    <row r="27" spans="1:18" ht="15" customHeight="1" x14ac:dyDescent="0.25">
      <c r="A27" s="218" t="s">
        <v>15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</row>
    <row r="28" spans="1:18" ht="90" x14ac:dyDescent="0.25">
      <c r="A28" s="74" t="s">
        <v>16</v>
      </c>
      <c r="B28" s="87" t="s">
        <v>113</v>
      </c>
      <c r="C28" s="99" t="s">
        <v>102</v>
      </c>
      <c r="D28" s="134">
        <f t="shared" ref="D28:F29" si="2">G28+J28+M28+P28</f>
        <v>9.8000000000000007</v>
      </c>
      <c r="E28" s="134">
        <f t="shared" si="2"/>
        <v>970</v>
      </c>
      <c r="F28" s="134">
        <f t="shared" si="2"/>
        <v>0</v>
      </c>
      <c r="G28" s="142">
        <v>9.8000000000000007</v>
      </c>
      <c r="H28" s="93">
        <v>970</v>
      </c>
      <c r="I28" s="134">
        <v>0</v>
      </c>
      <c r="J28" s="93">
        <v>0</v>
      </c>
      <c r="K28" s="134">
        <v>0</v>
      </c>
      <c r="L28" s="134">
        <v>0</v>
      </c>
      <c r="M28" s="134">
        <v>0</v>
      </c>
      <c r="N28" s="134">
        <v>0</v>
      </c>
      <c r="O28" s="134">
        <v>0</v>
      </c>
      <c r="P28" s="134">
        <v>0</v>
      </c>
      <c r="Q28" s="134">
        <v>0</v>
      </c>
      <c r="R28" s="134">
        <v>0</v>
      </c>
    </row>
    <row r="29" spans="1:18" ht="60" x14ac:dyDescent="0.25">
      <c r="A29" s="78" t="s">
        <v>17</v>
      </c>
      <c r="B29" s="87" t="s">
        <v>101</v>
      </c>
      <c r="C29" s="3" t="s">
        <v>32</v>
      </c>
      <c r="D29" s="134">
        <f t="shared" si="2"/>
        <v>0</v>
      </c>
      <c r="E29" s="134">
        <f t="shared" si="2"/>
        <v>0</v>
      </c>
      <c r="F29" s="134">
        <f t="shared" si="2"/>
        <v>0</v>
      </c>
      <c r="G29" s="93">
        <v>0</v>
      </c>
      <c r="H29" s="95">
        <v>0</v>
      </c>
      <c r="I29" s="95">
        <v>0</v>
      </c>
      <c r="J29" s="143">
        <v>0</v>
      </c>
      <c r="K29" s="96">
        <v>0</v>
      </c>
      <c r="L29" s="96">
        <v>0</v>
      </c>
      <c r="M29" s="144">
        <v>0</v>
      </c>
      <c r="N29" s="96">
        <v>0</v>
      </c>
      <c r="O29" s="96">
        <v>0</v>
      </c>
      <c r="P29" s="134">
        <v>0</v>
      </c>
      <c r="Q29" s="134">
        <v>0</v>
      </c>
      <c r="R29" s="134">
        <v>0</v>
      </c>
    </row>
    <row r="30" spans="1:18" ht="75" x14ac:dyDescent="0.25">
      <c r="A30" s="78" t="s">
        <v>156</v>
      </c>
      <c r="B30" s="87" t="s">
        <v>147</v>
      </c>
      <c r="C30" s="3" t="s">
        <v>32</v>
      </c>
      <c r="D30" s="134">
        <f t="shared" ref="D30" si="3">G30+J30+M30+P30</f>
        <v>0</v>
      </c>
      <c r="E30" s="134">
        <f t="shared" ref="E30" si="4">H30+K30+N30+Q30</f>
        <v>0</v>
      </c>
      <c r="F30" s="134">
        <f t="shared" ref="F30" si="5">I30+L30+O30+R30</f>
        <v>0</v>
      </c>
      <c r="G30" s="93">
        <v>0</v>
      </c>
      <c r="H30" s="95">
        <v>0</v>
      </c>
      <c r="I30" s="95">
        <v>0</v>
      </c>
      <c r="J30" s="143">
        <v>0</v>
      </c>
      <c r="K30" s="149">
        <v>0</v>
      </c>
      <c r="L30" s="96">
        <v>0</v>
      </c>
      <c r="M30" s="144">
        <v>0</v>
      </c>
      <c r="N30" s="96">
        <v>0</v>
      </c>
      <c r="O30" s="96">
        <v>0</v>
      </c>
      <c r="P30" s="134">
        <v>0</v>
      </c>
      <c r="Q30" s="134">
        <v>0</v>
      </c>
      <c r="R30" s="134">
        <v>0</v>
      </c>
    </row>
    <row r="31" spans="1:18" ht="15" customHeight="1" x14ac:dyDescent="0.25">
      <c r="A31" s="218" t="s">
        <v>18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</row>
    <row r="32" spans="1:18" ht="90" x14ac:dyDescent="0.25">
      <c r="A32" s="75" t="s">
        <v>19</v>
      </c>
      <c r="B32" s="76" t="s">
        <v>20</v>
      </c>
      <c r="C32" s="105" t="s">
        <v>21</v>
      </c>
      <c r="D32" s="134">
        <f>G32+J32+M32+P32</f>
        <v>0</v>
      </c>
      <c r="E32" s="134">
        <f>H32+K32+N32+Q32</f>
        <v>0</v>
      </c>
      <c r="F32" s="134">
        <f>I32+L32+O32+R32</f>
        <v>0</v>
      </c>
      <c r="G32" s="93">
        <v>0</v>
      </c>
      <c r="H32" s="93">
        <v>0</v>
      </c>
      <c r="I32" s="93">
        <v>0</v>
      </c>
      <c r="J32" s="93">
        <v>0</v>
      </c>
      <c r="K32" s="134">
        <v>0</v>
      </c>
      <c r="L32" s="134">
        <v>0</v>
      </c>
      <c r="M32" s="134">
        <v>0</v>
      </c>
      <c r="N32" s="134">
        <v>0</v>
      </c>
      <c r="O32" s="134">
        <v>0</v>
      </c>
      <c r="P32" s="134">
        <v>0</v>
      </c>
      <c r="Q32" s="134">
        <v>0</v>
      </c>
      <c r="R32" s="134">
        <v>0</v>
      </c>
    </row>
    <row r="33" spans="1:18" ht="15" customHeight="1" x14ac:dyDescent="0.25">
      <c r="A33" s="219" t="s">
        <v>22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</row>
    <row r="34" spans="1:18" ht="15" customHeight="1" x14ac:dyDescent="0.25">
      <c r="A34" s="218" t="s">
        <v>23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</row>
    <row r="35" spans="1:18" ht="60" x14ac:dyDescent="0.25">
      <c r="A35" s="80" t="s">
        <v>24</v>
      </c>
      <c r="B35" s="152" t="s">
        <v>112</v>
      </c>
      <c r="C35" s="88" t="s">
        <v>32</v>
      </c>
      <c r="D35" s="134">
        <f t="shared" ref="D35:F47" si="6">G35+J35+M35+P35</f>
        <v>0</v>
      </c>
      <c r="E35" s="134">
        <f t="shared" si="6"/>
        <v>0</v>
      </c>
      <c r="F35" s="134">
        <f t="shared" si="6"/>
        <v>0</v>
      </c>
      <c r="G35" s="94">
        <v>0</v>
      </c>
      <c r="H35" s="94">
        <v>0</v>
      </c>
      <c r="I35" s="86">
        <v>0</v>
      </c>
      <c r="J35" s="94">
        <v>0</v>
      </c>
      <c r="K35" s="86">
        <v>0</v>
      </c>
      <c r="L35" s="86">
        <v>0</v>
      </c>
      <c r="M35" s="86">
        <v>0</v>
      </c>
      <c r="N35" s="86">
        <v>0</v>
      </c>
      <c r="O35" s="86">
        <v>0</v>
      </c>
      <c r="P35" s="134">
        <v>0</v>
      </c>
      <c r="Q35" s="134">
        <v>0</v>
      </c>
      <c r="R35" s="134">
        <v>0</v>
      </c>
    </row>
    <row r="36" spans="1:18" ht="75" x14ac:dyDescent="0.25">
      <c r="A36" s="198" t="s">
        <v>25</v>
      </c>
      <c r="B36" s="152" t="s">
        <v>144</v>
      </c>
      <c r="C36" s="88" t="s">
        <v>32</v>
      </c>
      <c r="D36" s="134">
        <v>0</v>
      </c>
      <c r="E36" s="134">
        <v>0</v>
      </c>
      <c r="F36" s="134">
        <v>0</v>
      </c>
      <c r="G36" s="94">
        <v>0</v>
      </c>
      <c r="H36" s="94">
        <v>0</v>
      </c>
      <c r="I36" s="86">
        <v>0</v>
      </c>
      <c r="J36" s="94">
        <v>0</v>
      </c>
      <c r="K36" s="86">
        <v>0</v>
      </c>
      <c r="L36" s="86">
        <v>0</v>
      </c>
      <c r="M36" s="86">
        <v>0</v>
      </c>
      <c r="N36" s="86">
        <v>0</v>
      </c>
      <c r="O36" s="86">
        <v>0</v>
      </c>
      <c r="P36" s="134">
        <v>0</v>
      </c>
      <c r="Q36" s="134">
        <v>0</v>
      </c>
      <c r="R36" s="134">
        <v>0</v>
      </c>
    </row>
    <row r="37" spans="1:18" ht="60" x14ac:dyDescent="0.25">
      <c r="A37" s="80" t="s">
        <v>99</v>
      </c>
      <c r="B37" s="152" t="s">
        <v>130</v>
      </c>
      <c r="C37" s="88" t="s">
        <v>32</v>
      </c>
      <c r="D37" s="134">
        <f>G37+J37+M37+P37</f>
        <v>0</v>
      </c>
      <c r="E37" s="134">
        <f>H37+K37+N37+Q37</f>
        <v>0</v>
      </c>
      <c r="F37" s="134">
        <f>I37+L37+O37+R37</f>
        <v>0</v>
      </c>
      <c r="G37" s="94">
        <v>0</v>
      </c>
      <c r="H37" s="94">
        <v>0</v>
      </c>
      <c r="I37" s="86">
        <v>0</v>
      </c>
      <c r="J37" s="94">
        <v>0</v>
      </c>
      <c r="K37" s="86">
        <v>0</v>
      </c>
      <c r="L37" s="86">
        <v>0</v>
      </c>
      <c r="M37" s="94">
        <v>0</v>
      </c>
      <c r="N37" s="86">
        <v>0</v>
      </c>
      <c r="O37" s="86">
        <v>0</v>
      </c>
      <c r="P37" s="86">
        <v>0</v>
      </c>
      <c r="Q37" s="86">
        <v>0</v>
      </c>
      <c r="R37" s="134">
        <v>0</v>
      </c>
    </row>
    <row r="38" spans="1:18" ht="70.5" customHeight="1" x14ac:dyDescent="0.25">
      <c r="A38" s="89" t="s">
        <v>103</v>
      </c>
      <c r="B38" s="152" t="s">
        <v>127</v>
      </c>
      <c r="C38" s="88" t="s">
        <v>32</v>
      </c>
      <c r="D38" s="96">
        <f>G38+J38+M38+P38</f>
        <v>0</v>
      </c>
      <c r="E38" s="96">
        <f>H38+K38+N38+Q38</f>
        <v>0</v>
      </c>
      <c r="F38" s="96">
        <f t="shared" si="6"/>
        <v>0</v>
      </c>
      <c r="G38" s="94">
        <v>0</v>
      </c>
      <c r="H38" s="94">
        <v>0</v>
      </c>
      <c r="I38" s="86">
        <v>0</v>
      </c>
      <c r="J38" s="94">
        <v>0</v>
      </c>
      <c r="K38" s="86">
        <v>0</v>
      </c>
      <c r="L38" s="86">
        <v>0</v>
      </c>
      <c r="M38" s="94">
        <v>0</v>
      </c>
      <c r="N38" s="86">
        <v>0</v>
      </c>
      <c r="O38" s="86">
        <v>0</v>
      </c>
      <c r="P38" s="96">
        <v>0</v>
      </c>
      <c r="Q38" s="96">
        <v>0</v>
      </c>
      <c r="R38" s="96">
        <v>0</v>
      </c>
    </row>
    <row r="39" spans="1:18" ht="70.5" customHeight="1" x14ac:dyDescent="0.25">
      <c r="A39" s="89" t="s">
        <v>117</v>
      </c>
      <c r="B39" s="152" t="s">
        <v>132</v>
      </c>
      <c r="C39" s="88" t="s">
        <v>32</v>
      </c>
      <c r="D39" s="96">
        <f t="shared" ref="D39:D44" si="7">G39+J39+M39+P39</f>
        <v>0</v>
      </c>
      <c r="E39" s="96">
        <f>H39+K39+N39+Q39</f>
        <v>0</v>
      </c>
      <c r="F39" s="96">
        <v>0</v>
      </c>
      <c r="G39" s="94">
        <v>0</v>
      </c>
      <c r="H39" s="94">
        <v>0</v>
      </c>
      <c r="I39" s="86">
        <v>0</v>
      </c>
      <c r="J39" s="94">
        <v>0</v>
      </c>
      <c r="K39" s="86">
        <v>0</v>
      </c>
      <c r="L39" s="86">
        <v>0</v>
      </c>
      <c r="M39" s="94">
        <v>0</v>
      </c>
      <c r="N39" s="86">
        <v>0</v>
      </c>
      <c r="O39" s="86">
        <v>0</v>
      </c>
      <c r="P39" s="96">
        <v>0</v>
      </c>
      <c r="Q39" s="96">
        <v>0</v>
      </c>
      <c r="R39" s="96">
        <v>0</v>
      </c>
    </row>
    <row r="40" spans="1:18" s="12" customFormat="1" ht="70.5" customHeight="1" x14ac:dyDescent="0.25">
      <c r="A40" s="190" t="s">
        <v>157</v>
      </c>
      <c r="B40" s="191" t="s">
        <v>128</v>
      </c>
      <c r="C40" s="192" t="s">
        <v>32</v>
      </c>
      <c r="D40" s="95">
        <f t="shared" si="7"/>
        <v>0</v>
      </c>
      <c r="E40" s="95">
        <f>H40+K40+N40+Q40</f>
        <v>0</v>
      </c>
      <c r="F40" s="95">
        <v>0</v>
      </c>
      <c r="G40" s="94">
        <v>0</v>
      </c>
      <c r="H40" s="94">
        <v>0</v>
      </c>
      <c r="I40" s="94">
        <v>0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5">
        <v>0</v>
      </c>
      <c r="Q40" s="95">
        <v>0</v>
      </c>
      <c r="R40" s="95">
        <v>0</v>
      </c>
    </row>
    <row r="41" spans="1:18" ht="70.5" customHeight="1" x14ac:dyDescent="0.25">
      <c r="A41" s="89" t="s">
        <v>158</v>
      </c>
      <c r="B41" s="152" t="s">
        <v>129</v>
      </c>
      <c r="C41" s="88" t="s">
        <v>32</v>
      </c>
      <c r="D41" s="96">
        <f t="shared" si="7"/>
        <v>0</v>
      </c>
      <c r="E41" s="96">
        <f>H41+K41+N41+Q41</f>
        <v>0</v>
      </c>
      <c r="F41" s="96">
        <v>0</v>
      </c>
      <c r="G41" s="94">
        <v>0</v>
      </c>
      <c r="H41" s="94">
        <v>0</v>
      </c>
      <c r="I41" s="86">
        <v>0</v>
      </c>
      <c r="J41" s="94">
        <v>0</v>
      </c>
      <c r="K41" s="86">
        <v>0</v>
      </c>
      <c r="L41" s="86">
        <v>0</v>
      </c>
      <c r="M41" s="94">
        <v>0</v>
      </c>
      <c r="N41" s="86">
        <v>0</v>
      </c>
      <c r="O41" s="86">
        <v>0</v>
      </c>
      <c r="P41" s="96">
        <v>0</v>
      </c>
      <c r="Q41" s="96">
        <v>0</v>
      </c>
      <c r="R41" s="96">
        <v>0</v>
      </c>
    </row>
    <row r="42" spans="1:18" ht="120" x14ac:dyDescent="0.25">
      <c r="A42" s="89" t="s">
        <v>159</v>
      </c>
      <c r="B42" s="90" t="s">
        <v>116</v>
      </c>
      <c r="C42" s="88" t="s">
        <v>32</v>
      </c>
      <c r="D42" s="96">
        <f t="shared" si="7"/>
        <v>0</v>
      </c>
      <c r="E42" s="96">
        <f t="shared" si="6"/>
        <v>0</v>
      </c>
      <c r="F42" s="96">
        <f t="shared" si="6"/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0</v>
      </c>
      <c r="P42" s="96">
        <v>0</v>
      </c>
      <c r="Q42" s="96">
        <v>0</v>
      </c>
      <c r="R42" s="96">
        <v>0</v>
      </c>
    </row>
    <row r="43" spans="1:18" ht="120" x14ac:dyDescent="0.25">
      <c r="A43" s="89" t="s">
        <v>160</v>
      </c>
      <c r="B43" s="90" t="s">
        <v>131</v>
      </c>
      <c r="C43" s="88" t="s">
        <v>32</v>
      </c>
      <c r="D43" s="134">
        <f t="shared" si="7"/>
        <v>0</v>
      </c>
      <c r="E43" s="134">
        <f t="shared" si="6"/>
        <v>0</v>
      </c>
      <c r="F43" s="134">
        <v>0</v>
      </c>
      <c r="G43" s="134">
        <v>0</v>
      </c>
      <c r="H43" s="134">
        <v>0</v>
      </c>
      <c r="I43" s="134">
        <v>0</v>
      </c>
      <c r="J43" s="134">
        <v>0</v>
      </c>
      <c r="K43" s="134">
        <v>0</v>
      </c>
      <c r="L43" s="134">
        <v>0</v>
      </c>
      <c r="M43" s="134">
        <v>0</v>
      </c>
      <c r="N43" s="134">
        <v>0</v>
      </c>
      <c r="O43" s="134">
        <v>0</v>
      </c>
      <c r="P43" s="134">
        <v>0</v>
      </c>
      <c r="Q43" s="134">
        <v>0</v>
      </c>
      <c r="R43" s="134">
        <v>0</v>
      </c>
    </row>
    <row r="44" spans="1:18" ht="105" x14ac:dyDescent="0.25">
      <c r="A44" s="89" t="s">
        <v>161</v>
      </c>
      <c r="B44" s="90" t="s">
        <v>133</v>
      </c>
      <c r="C44" s="88" t="s">
        <v>32</v>
      </c>
      <c r="D44" s="134">
        <f t="shared" si="7"/>
        <v>0</v>
      </c>
      <c r="E44" s="134">
        <f t="shared" si="6"/>
        <v>0</v>
      </c>
      <c r="F44" s="134">
        <v>0</v>
      </c>
      <c r="G44" s="134">
        <v>0</v>
      </c>
      <c r="H44" s="134">
        <v>0</v>
      </c>
      <c r="I44" s="134">
        <v>0</v>
      </c>
      <c r="J44" s="134">
        <v>0</v>
      </c>
      <c r="K44" s="134">
        <v>0</v>
      </c>
      <c r="L44" s="134">
        <v>0</v>
      </c>
      <c r="M44" s="86">
        <v>0</v>
      </c>
      <c r="N44" s="86">
        <v>0</v>
      </c>
      <c r="O44" s="134">
        <v>0</v>
      </c>
      <c r="P44" s="134">
        <v>0</v>
      </c>
      <c r="Q44" s="134">
        <v>0</v>
      </c>
      <c r="R44" s="134">
        <v>0</v>
      </c>
    </row>
    <row r="45" spans="1:18" ht="120" x14ac:dyDescent="0.25">
      <c r="A45" s="89" t="s">
        <v>162</v>
      </c>
      <c r="B45" s="100" t="s">
        <v>114</v>
      </c>
      <c r="C45" s="88" t="s">
        <v>32</v>
      </c>
      <c r="D45" s="134">
        <f t="shared" si="6"/>
        <v>0</v>
      </c>
      <c r="E45" s="134">
        <f t="shared" si="6"/>
        <v>0</v>
      </c>
      <c r="F45" s="134">
        <f t="shared" si="6"/>
        <v>0</v>
      </c>
      <c r="G45" s="134">
        <v>0</v>
      </c>
      <c r="H45" s="134">
        <v>0</v>
      </c>
      <c r="I45" s="134">
        <v>0</v>
      </c>
      <c r="J45" s="134">
        <v>0</v>
      </c>
      <c r="K45" s="134">
        <v>0</v>
      </c>
      <c r="L45" s="134">
        <v>0</v>
      </c>
      <c r="M45" s="134">
        <v>0</v>
      </c>
      <c r="N45" s="134">
        <v>0</v>
      </c>
      <c r="O45" s="134">
        <v>0</v>
      </c>
      <c r="P45" s="134">
        <v>0</v>
      </c>
      <c r="Q45" s="134">
        <v>0</v>
      </c>
      <c r="R45" s="134">
        <v>0</v>
      </c>
    </row>
    <row r="46" spans="1:18" ht="75" x14ac:dyDescent="0.25">
      <c r="A46" s="89" t="s">
        <v>163</v>
      </c>
      <c r="B46" s="100" t="s">
        <v>115</v>
      </c>
      <c r="C46" s="88" t="s">
        <v>32</v>
      </c>
      <c r="D46" s="134">
        <f t="shared" si="6"/>
        <v>0</v>
      </c>
      <c r="E46" s="134">
        <f t="shared" si="6"/>
        <v>0</v>
      </c>
      <c r="F46" s="134">
        <f t="shared" si="6"/>
        <v>0</v>
      </c>
      <c r="G46" s="134">
        <v>0</v>
      </c>
      <c r="H46" s="134">
        <v>0</v>
      </c>
      <c r="I46" s="134">
        <v>0</v>
      </c>
      <c r="J46" s="134">
        <v>0</v>
      </c>
      <c r="K46" s="134">
        <v>0</v>
      </c>
      <c r="L46" s="134">
        <v>0</v>
      </c>
      <c r="M46" s="134">
        <v>0</v>
      </c>
      <c r="N46" s="134">
        <v>0</v>
      </c>
      <c r="O46" s="134">
        <v>0</v>
      </c>
      <c r="P46" s="134">
        <v>0</v>
      </c>
      <c r="Q46" s="134">
        <v>0</v>
      </c>
      <c r="R46" s="134">
        <v>0</v>
      </c>
    </row>
    <row r="47" spans="1:18" ht="123.75" customHeight="1" x14ac:dyDescent="0.25">
      <c r="A47" s="91" t="s">
        <v>103</v>
      </c>
      <c r="B47" s="87" t="s">
        <v>26</v>
      </c>
      <c r="C47" s="73" t="s">
        <v>32</v>
      </c>
      <c r="D47" s="134">
        <f t="shared" si="6"/>
        <v>0</v>
      </c>
      <c r="E47" s="134">
        <f t="shared" si="6"/>
        <v>0</v>
      </c>
      <c r="F47" s="134">
        <f t="shared" si="6"/>
        <v>0</v>
      </c>
      <c r="G47" s="95">
        <v>0</v>
      </c>
      <c r="H47" s="95">
        <v>0</v>
      </c>
      <c r="I47" s="96">
        <v>0</v>
      </c>
      <c r="J47" s="95">
        <v>0</v>
      </c>
      <c r="K47" s="96">
        <v>0</v>
      </c>
      <c r="L47" s="96">
        <v>0</v>
      </c>
      <c r="M47" s="96">
        <v>0</v>
      </c>
      <c r="N47" s="96">
        <v>0</v>
      </c>
      <c r="O47" s="96">
        <v>0</v>
      </c>
      <c r="P47" s="134">
        <v>0</v>
      </c>
      <c r="Q47" s="134">
        <v>0</v>
      </c>
      <c r="R47" s="134">
        <v>0</v>
      </c>
    </row>
    <row r="48" spans="1:18" x14ac:dyDescent="0.25">
      <c r="A48" s="210" t="s">
        <v>27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2"/>
      <c r="P48" s="84"/>
      <c r="Q48" s="84"/>
      <c r="R48" s="84"/>
    </row>
    <row r="49" spans="1:18" ht="150" x14ac:dyDescent="0.25">
      <c r="A49" s="75" t="s">
        <v>28</v>
      </c>
      <c r="B49" s="76" t="s">
        <v>29</v>
      </c>
      <c r="C49" s="77" t="s">
        <v>92</v>
      </c>
      <c r="D49" s="134">
        <f t="shared" ref="D49:F52" si="8">G49+J49+M49+P49</f>
        <v>23712.11</v>
      </c>
      <c r="E49" s="134">
        <f t="shared" si="8"/>
        <v>0</v>
      </c>
      <c r="F49" s="134">
        <f t="shared" si="8"/>
        <v>4798.32</v>
      </c>
      <c r="G49" s="93">
        <v>5902.61</v>
      </c>
      <c r="H49" s="93">
        <v>0</v>
      </c>
      <c r="I49" s="93">
        <v>1184.5</v>
      </c>
      <c r="J49" s="139">
        <v>5254.5</v>
      </c>
      <c r="K49" s="134">
        <v>0</v>
      </c>
      <c r="L49" s="140">
        <v>1244.82</v>
      </c>
      <c r="M49" s="140">
        <v>6255</v>
      </c>
      <c r="N49" s="134">
        <v>0</v>
      </c>
      <c r="O49" s="140">
        <v>1184.5</v>
      </c>
      <c r="P49" s="140">
        <v>6300</v>
      </c>
      <c r="Q49" s="134">
        <v>0</v>
      </c>
      <c r="R49" s="134">
        <v>1184.5</v>
      </c>
    </row>
    <row r="50" spans="1:18" ht="135" x14ac:dyDescent="0.25">
      <c r="A50" s="78" t="s">
        <v>30</v>
      </c>
      <c r="B50" s="79" t="s">
        <v>31</v>
      </c>
      <c r="C50" s="98" t="s">
        <v>32</v>
      </c>
      <c r="D50" s="134">
        <f t="shared" si="8"/>
        <v>333.34</v>
      </c>
      <c r="E50" s="134">
        <f t="shared" si="8"/>
        <v>0</v>
      </c>
      <c r="F50" s="134">
        <f t="shared" si="8"/>
        <v>0</v>
      </c>
      <c r="G50" s="95">
        <v>333.34</v>
      </c>
      <c r="H50" s="95">
        <v>0</v>
      </c>
      <c r="I50" s="95">
        <v>0</v>
      </c>
      <c r="J50" s="95">
        <v>0</v>
      </c>
      <c r="K50" s="96">
        <v>0</v>
      </c>
      <c r="L50" s="144">
        <v>0</v>
      </c>
      <c r="M50" s="96">
        <v>0</v>
      </c>
      <c r="N50" s="96">
        <v>0</v>
      </c>
      <c r="O50" s="144">
        <v>0</v>
      </c>
      <c r="P50" s="145">
        <v>0</v>
      </c>
      <c r="Q50" s="134">
        <v>0</v>
      </c>
      <c r="R50" s="134">
        <v>0</v>
      </c>
    </row>
    <row r="51" spans="1:18" ht="60" x14ac:dyDescent="0.25">
      <c r="A51" s="78" t="s">
        <v>33</v>
      </c>
      <c r="B51" s="79" t="s">
        <v>146</v>
      </c>
      <c r="C51" s="111" t="s">
        <v>32</v>
      </c>
      <c r="D51" s="96">
        <f t="shared" si="8"/>
        <v>0</v>
      </c>
      <c r="E51" s="96">
        <f t="shared" si="8"/>
        <v>3050.06</v>
      </c>
      <c r="F51" s="96">
        <f t="shared" si="8"/>
        <v>0</v>
      </c>
      <c r="G51" s="95">
        <v>0</v>
      </c>
      <c r="H51" s="95">
        <v>0</v>
      </c>
      <c r="I51" s="95">
        <v>0</v>
      </c>
      <c r="J51" s="95">
        <v>0</v>
      </c>
      <c r="K51" s="96">
        <v>0</v>
      </c>
      <c r="L51" s="96">
        <v>0</v>
      </c>
      <c r="M51" s="96">
        <v>0</v>
      </c>
      <c r="N51" s="96">
        <v>1525.03</v>
      </c>
      <c r="O51" s="96">
        <v>0</v>
      </c>
      <c r="P51" s="96">
        <v>0</v>
      </c>
      <c r="Q51" s="96">
        <v>1525.03</v>
      </c>
      <c r="R51" s="96">
        <v>0</v>
      </c>
    </row>
    <row r="52" spans="1:18" ht="225" customHeight="1" x14ac:dyDescent="0.25">
      <c r="A52" s="78" t="s">
        <v>34</v>
      </c>
      <c r="B52" s="79" t="s">
        <v>35</v>
      </c>
      <c r="C52" s="111" t="s">
        <v>32</v>
      </c>
      <c r="D52" s="96">
        <f t="shared" si="8"/>
        <v>200</v>
      </c>
      <c r="E52" s="96">
        <f t="shared" si="8"/>
        <v>0</v>
      </c>
      <c r="F52" s="96">
        <f t="shared" si="8"/>
        <v>0</v>
      </c>
      <c r="G52" s="95">
        <v>200</v>
      </c>
      <c r="H52" s="95">
        <v>0</v>
      </c>
      <c r="I52" s="95">
        <v>0</v>
      </c>
      <c r="J52" s="143">
        <v>0</v>
      </c>
      <c r="K52" s="96">
        <v>0</v>
      </c>
      <c r="L52" s="96">
        <v>0</v>
      </c>
      <c r="M52" s="144">
        <v>0</v>
      </c>
      <c r="N52" s="96">
        <v>0</v>
      </c>
      <c r="O52" s="96">
        <v>0</v>
      </c>
      <c r="P52" s="96">
        <v>0</v>
      </c>
      <c r="Q52" s="96">
        <v>0</v>
      </c>
      <c r="R52" s="96">
        <v>0</v>
      </c>
    </row>
  </sheetData>
  <mergeCells count="28">
    <mergeCell ref="P1:Q1"/>
    <mergeCell ref="A12:R12"/>
    <mergeCell ref="A13:R13"/>
    <mergeCell ref="P18:R18"/>
    <mergeCell ref="G18:I18"/>
    <mergeCell ref="J18:L18"/>
    <mergeCell ref="M18:O18"/>
    <mergeCell ref="A18:C18"/>
    <mergeCell ref="D18:F18"/>
    <mergeCell ref="A15:A16"/>
    <mergeCell ref="B15:B16"/>
    <mergeCell ref="C15:C16"/>
    <mergeCell ref="D15:F15"/>
    <mergeCell ref="P15:R15"/>
    <mergeCell ref="G15:I15"/>
    <mergeCell ref="M7:R7"/>
    <mergeCell ref="J15:L15"/>
    <mergeCell ref="M15:O15"/>
    <mergeCell ref="A48:O48"/>
    <mergeCell ref="A19:C19"/>
    <mergeCell ref="B20:B21"/>
    <mergeCell ref="A31:R31"/>
    <mergeCell ref="A33:R33"/>
    <mergeCell ref="A34:R34"/>
    <mergeCell ref="A23:R23"/>
    <mergeCell ref="A25:R25"/>
    <mergeCell ref="A27:R27"/>
    <mergeCell ref="A22:R22"/>
  </mergeCells>
  <pageMargins left="0.25" right="0.25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view="pageLayout" zoomScale="110" zoomScaleNormal="100" zoomScalePageLayoutView="110" workbookViewId="0">
      <selection activeCell="B7" sqref="B7:B9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 x14ac:dyDescent="0.3">
      <c r="C1" s="246" t="s">
        <v>37</v>
      </c>
      <c r="D1" s="246"/>
      <c r="E1" s="246"/>
      <c r="F1" s="246"/>
    </row>
    <row r="2" spans="1:8" ht="93" customHeight="1" x14ac:dyDescent="0.3">
      <c r="B2" s="11"/>
      <c r="C2" s="252" t="s">
        <v>154</v>
      </c>
      <c r="D2" s="252"/>
      <c r="E2" s="252"/>
      <c r="F2" s="252"/>
      <c r="G2" s="252"/>
    </row>
    <row r="3" spans="1:8" ht="15.75" customHeight="1" x14ac:dyDescent="0.3">
      <c r="C3" s="246" t="s">
        <v>110</v>
      </c>
      <c r="D3" s="246"/>
      <c r="E3" s="246"/>
      <c r="F3" s="246"/>
      <c r="G3" s="246"/>
    </row>
    <row r="4" spans="1:8" ht="14.25" customHeight="1" x14ac:dyDescent="0.3">
      <c r="A4" s="4" t="s">
        <v>1</v>
      </c>
    </row>
    <row r="5" spans="1:8" ht="57.75" customHeight="1" x14ac:dyDescent="0.3">
      <c r="A5" s="248" t="s">
        <v>109</v>
      </c>
      <c r="B5" s="248"/>
      <c r="C5" s="248"/>
      <c r="D5" s="248"/>
      <c r="E5" s="248"/>
      <c r="F5" s="248"/>
    </row>
    <row r="6" spans="1:8" ht="12.75" customHeight="1" x14ac:dyDescent="0.3">
      <c r="A6" s="5"/>
    </row>
    <row r="7" spans="1:8" ht="18" customHeight="1" x14ac:dyDescent="0.25">
      <c r="A7" s="249" t="s">
        <v>38</v>
      </c>
      <c r="B7" s="249" t="s">
        <v>39</v>
      </c>
      <c r="C7" s="253" t="s">
        <v>40</v>
      </c>
      <c r="D7" s="254"/>
      <c r="E7" s="254"/>
      <c r="F7" s="254"/>
      <c r="G7" s="255"/>
    </row>
    <row r="8" spans="1:8" ht="31.5" customHeight="1" x14ac:dyDescent="0.25">
      <c r="A8" s="250"/>
      <c r="B8" s="250"/>
      <c r="C8" s="247" t="s">
        <v>41</v>
      </c>
      <c r="D8" s="253" t="s">
        <v>42</v>
      </c>
      <c r="E8" s="254"/>
      <c r="F8" s="254"/>
      <c r="G8" s="255"/>
    </row>
    <row r="9" spans="1:8" ht="18.75" x14ac:dyDescent="0.25">
      <c r="A9" s="251"/>
      <c r="B9" s="251"/>
      <c r="C9" s="247"/>
      <c r="D9" s="30">
        <v>2020</v>
      </c>
      <c r="E9" s="30">
        <v>2021</v>
      </c>
      <c r="F9" s="30">
        <v>2022</v>
      </c>
      <c r="G9" s="30">
        <v>2023</v>
      </c>
    </row>
    <row r="10" spans="1:8" ht="30" customHeight="1" x14ac:dyDescent="0.25">
      <c r="A10" s="126" t="s">
        <v>93</v>
      </c>
      <c r="B10" s="7" t="s">
        <v>100</v>
      </c>
      <c r="C10" s="120">
        <f>D10+E10+F10+G10</f>
        <v>0</v>
      </c>
      <c r="D10" s="120">
        <f>D12+D13+D14</f>
        <v>0</v>
      </c>
      <c r="E10" s="120">
        <f>E12+E13+E14</f>
        <v>0</v>
      </c>
      <c r="F10" s="120">
        <f>F12+F13+F14</f>
        <v>0</v>
      </c>
      <c r="G10" s="120">
        <f>G12+G13+G14</f>
        <v>0</v>
      </c>
    </row>
    <row r="11" spans="1:8" ht="15" customHeight="1" x14ac:dyDescent="0.25">
      <c r="A11" s="127"/>
      <c r="B11" s="7" t="s">
        <v>43</v>
      </c>
      <c r="C11" s="118"/>
      <c r="D11" s="118"/>
      <c r="E11" s="118"/>
      <c r="F11" s="118"/>
      <c r="G11" s="154"/>
    </row>
    <row r="12" spans="1:8" ht="15.75" x14ac:dyDescent="0.25">
      <c r="A12" s="127"/>
      <c r="B12" s="7" t="s">
        <v>44</v>
      </c>
      <c r="C12" s="119">
        <f>D12+E12+F12+G12</f>
        <v>0</v>
      </c>
      <c r="D12" s="118">
        <f>D18+D28+D33+D38+D43+D48+D53+D58+D63+D68+D73</f>
        <v>0</v>
      </c>
      <c r="E12" s="118">
        <f>E18+E28+E33+E38+E43+E48+E53+E58+E63+E68+E73</f>
        <v>0</v>
      </c>
      <c r="F12" s="118">
        <v>0</v>
      </c>
      <c r="G12" s="118">
        <f>G18+G28+G33+G38+G43+G48+G53+G58+G63+G68+G73</f>
        <v>0</v>
      </c>
    </row>
    <row r="13" spans="1:8" ht="15.75" x14ac:dyDescent="0.25">
      <c r="A13" s="127"/>
      <c r="B13" s="7" t="s">
        <v>45</v>
      </c>
      <c r="C13" s="119">
        <f>D13+E13+F13+G13</f>
        <v>0</v>
      </c>
      <c r="D13" s="118">
        <f>D17+D27+D32+D37+D42+D47+D52+D57+D62+D67+D72</f>
        <v>0</v>
      </c>
      <c r="E13" s="118">
        <f>E17+E27+E32+E37+E42+E47+E52+E57+E62+E67+E72</f>
        <v>0</v>
      </c>
      <c r="F13" s="118">
        <f>F17+F27+F32+F37+F42+F47+F52+F57+F62+F67+F72</f>
        <v>0</v>
      </c>
      <c r="G13" s="118">
        <f>G17+G27+G32+G37+G42+G47+G52+G57+G62+G67+G72</f>
        <v>0</v>
      </c>
    </row>
    <row r="14" spans="1:8" ht="15.75" x14ac:dyDescent="0.25">
      <c r="A14" s="128"/>
      <c r="B14" s="7" t="s">
        <v>46</v>
      </c>
      <c r="C14" s="119">
        <f t="shared" ref="C14" si="0">D14+E14+F14+G14</f>
        <v>0</v>
      </c>
      <c r="D14" s="118">
        <f>D24+D29+D34+D39+D44+D49+D54</f>
        <v>0</v>
      </c>
      <c r="E14" s="118">
        <f>E24+E29+E34+E44+E49+E54</f>
        <v>0</v>
      </c>
      <c r="F14" s="118">
        <f>F24+F29+F34+F44+F49+F54</f>
        <v>0</v>
      </c>
      <c r="G14" s="118">
        <f>G24+G29+G34+G39+G44+G49+G54+G59+G64+G69+G74</f>
        <v>0</v>
      </c>
    </row>
    <row r="15" spans="1:8" ht="46.5" customHeight="1" x14ac:dyDescent="0.25">
      <c r="A15" s="258" t="s">
        <v>47</v>
      </c>
      <c r="B15" s="121" t="s">
        <v>111</v>
      </c>
      <c r="C15" s="120">
        <f>C17+C18+C24</f>
        <v>0</v>
      </c>
      <c r="D15" s="120">
        <f>D17+D18+D24</f>
        <v>0</v>
      </c>
      <c r="E15" s="155">
        <f>E17+E18+E24</f>
        <v>0</v>
      </c>
      <c r="F15" s="155">
        <f>F17+F18+F24</f>
        <v>0</v>
      </c>
      <c r="G15" s="155">
        <f>G17+G18+G24</f>
        <v>0</v>
      </c>
      <c r="H15" s="23"/>
    </row>
    <row r="16" spans="1:8" ht="15.75" customHeight="1" x14ac:dyDescent="0.25">
      <c r="A16" s="258"/>
      <c r="B16" s="6" t="s">
        <v>43</v>
      </c>
      <c r="C16" s="119"/>
      <c r="D16" s="118"/>
      <c r="E16" s="118"/>
      <c r="F16" s="118"/>
      <c r="G16" s="118"/>
      <c r="H16" s="23"/>
    </row>
    <row r="17" spans="1:8" ht="15.75" x14ac:dyDescent="0.25">
      <c r="A17" s="258"/>
      <c r="B17" s="10" t="s">
        <v>45</v>
      </c>
      <c r="C17" s="119">
        <f>D17+E17+F17+G17</f>
        <v>0</v>
      </c>
      <c r="D17" s="118">
        <v>0</v>
      </c>
      <c r="E17" s="118">
        <v>0</v>
      </c>
      <c r="F17" s="118">
        <v>0</v>
      </c>
      <c r="G17" s="168">
        <v>0</v>
      </c>
      <c r="H17" s="23"/>
    </row>
    <row r="18" spans="1:8" ht="15.75" x14ac:dyDescent="0.25">
      <c r="A18" s="258"/>
      <c r="B18" s="10" t="s">
        <v>44</v>
      </c>
      <c r="C18" s="119">
        <f>D18+E18+F18+G18</f>
        <v>0</v>
      </c>
      <c r="D18" s="118">
        <v>0</v>
      </c>
      <c r="E18" s="118">
        <v>0</v>
      </c>
      <c r="F18" s="118">
        <v>0</v>
      </c>
      <c r="G18" s="168">
        <v>0</v>
      </c>
    </row>
    <row r="19" spans="1:8" ht="15.75" hidden="1" customHeight="1" thickBot="1" x14ac:dyDescent="0.3">
      <c r="A19" s="258"/>
      <c r="B19" s="9"/>
      <c r="C19" s="156"/>
      <c r="D19" s="157"/>
      <c r="E19" s="157"/>
      <c r="F19" s="157"/>
      <c r="G19" s="169"/>
    </row>
    <row r="20" spans="1:8" ht="16.5" hidden="1" customHeight="1" thickBot="1" x14ac:dyDescent="0.3">
      <c r="A20" s="258"/>
      <c r="B20" s="8" t="s">
        <v>45</v>
      </c>
      <c r="C20" s="119"/>
      <c r="D20" s="158"/>
      <c r="E20" s="158">
        <v>62.3</v>
      </c>
      <c r="F20" s="158"/>
      <c r="G20" s="169"/>
    </row>
    <row r="21" spans="1:8" ht="51.75" hidden="1" customHeight="1" x14ac:dyDescent="0.25">
      <c r="A21" s="258"/>
      <c r="B21" s="256" t="s">
        <v>48</v>
      </c>
      <c r="C21" s="244"/>
      <c r="D21" s="242"/>
      <c r="E21" s="242"/>
      <c r="F21" s="242"/>
      <c r="G21" s="169"/>
    </row>
    <row r="22" spans="1:8" ht="15.75" hidden="1" customHeight="1" thickBot="1" x14ac:dyDescent="0.3">
      <c r="A22" s="258"/>
      <c r="B22" s="257"/>
      <c r="C22" s="245"/>
      <c r="D22" s="243"/>
      <c r="E22" s="243"/>
      <c r="F22" s="243"/>
      <c r="G22" s="169"/>
    </row>
    <row r="23" spans="1:8" ht="16.5" hidden="1" customHeight="1" thickBot="1" x14ac:dyDescent="0.3">
      <c r="A23" s="258"/>
      <c r="B23" s="47" t="s">
        <v>44</v>
      </c>
      <c r="C23" s="159"/>
      <c r="D23" s="160">
        <v>10000</v>
      </c>
      <c r="E23" s="160"/>
      <c r="F23" s="160"/>
      <c r="G23" s="169"/>
    </row>
    <row r="24" spans="1:8" ht="16.5" customHeight="1" x14ac:dyDescent="0.25">
      <c r="A24" s="258"/>
      <c r="B24" s="7" t="s">
        <v>46</v>
      </c>
      <c r="C24" s="194">
        <f>D24+E24+F24+G24</f>
        <v>0</v>
      </c>
      <c r="D24" s="167">
        <v>0</v>
      </c>
      <c r="E24" s="167">
        <v>0</v>
      </c>
      <c r="F24" s="167">
        <v>0</v>
      </c>
      <c r="G24" s="168">
        <v>0</v>
      </c>
    </row>
    <row r="25" spans="1:8" ht="15.75" x14ac:dyDescent="0.25">
      <c r="A25" s="258" t="s">
        <v>49</v>
      </c>
      <c r="B25" s="122" t="s">
        <v>130</v>
      </c>
      <c r="C25" s="120">
        <f>C27+C28+C29</f>
        <v>0</v>
      </c>
      <c r="D25" s="155">
        <v>0</v>
      </c>
      <c r="E25" s="120">
        <v>0</v>
      </c>
      <c r="F25" s="120">
        <v>0</v>
      </c>
      <c r="G25" s="120">
        <f>G27+G28+G29</f>
        <v>0</v>
      </c>
    </row>
    <row r="26" spans="1:8" ht="15.75" x14ac:dyDescent="0.25">
      <c r="A26" s="258"/>
      <c r="B26" s="45" t="s">
        <v>43</v>
      </c>
      <c r="C26" s="119"/>
      <c r="D26" s="118"/>
      <c r="E26" s="118"/>
      <c r="F26" s="118"/>
      <c r="G26" s="162"/>
    </row>
    <row r="27" spans="1:8" ht="15.75" x14ac:dyDescent="0.25">
      <c r="A27" s="258"/>
      <c r="B27" s="10" t="s">
        <v>45</v>
      </c>
      <c r="C27" s="119">
        <f>D27+E27+F27+G27</f>
        <v>0</v>
      </c>
      <c r="D27" s="118">
        <v>0</v>
      </c>
      <c r="E27" s="118">
        <v>0</v>
      </c>
      <c r="F27" s="118">
        <v>0</v>
      </c>
      <c r="G27" s="168">
        <v>0</v>
      </c>
    </row>
    <row r="28" spans="1:8" ht="15.75" x14ac:dyDescent="0.25">
      <c r="A28" s="258"/>
      <c r="B28" s="10" t="s">
        <v>44</v>
      </c>
      <c r="C28" s="119">
        <v>0</v>
      </c>
      <c r="D28" s="193">
        <v>0</v>
      </c>
      <c r="E28" s="118">
        <v>0</v>
      </c>
      <c r="F28" s="118">
        <v>900</v>
      </c>
      <c r="G28" s="168">
        <v>0</v>
      </c>
    </row>
    <row r="29" spans="1:8" ht="15.75" x14ac:dyDescent="0.25">
      <c r="A29" s="258"/>
      <c r="B29" s="7" t="s">
        <v>46</v>
      </c>
      <c r="C29" s="119">
        <f t="shared" ref="C29" si="1">D29+E29+F29+G29</f>
        <v>0</v>
      </c>
      <c r="D29" s="118">
        <v>0</v>
      </c>
      <c r="E29" s="118">
        <v>0</v>
      </c>
      <c r="F29" s="118">
        <v>0</v>
      </c>
      <c r="G29" s="118">
        <v>0</v>
      </c>
    </row>
    <row r="30" spans="1:8" ht="30" x14ac:dyDescent="0.25">
      <c r="A30" s="258" t="s">
        <v>119</v>
      </c>
      <c r="B30" s="121" t="s">
        <v>134</v>
      </c>
      <c r="C30" s="120">
        <f>C32+C33+C34</f>
        <v>0</v>
      </c>
      <c r="D30" s="120">
        <v>0</v>
      </c>
      <c r="E30" s="120">
        <f>E32+E33+E34</f>
        <v>0</v>
      </c>
      <c r="F30" s="120">
        <f>F32+F33+F34</f>
        <v>0</v>
      </c>
      <c r="G30" s="161">
        <v>0</v>
      </c>
    </row>
    <row r="31" spans="1:8" ht="13.5" customHeight="1" x14ac:dyDescent="0.25">
      <c r="A31" s="258"/>
      <c r="B31" s="116" t="s">
        <v>43</v>
      </c>
      <c r="C31" s="119"/>
      <c r="D31" s="118"/>
      <c r="E31" s="163"/>
      <c r="F31" s="118"/>
      <c r="G31" s="162"/>
    </row>
    <row r="32" spans="1:8" ht="15.75" x14ac:dyDescent="0.25">
      <c r="A32" s="258"/>
      <c r="B32" s="10" t="s">
        <v>45</v>
      </c>
      <c r="C32" s="119">
        <f t="shared" ref="C32" si="2">D32+E32+F32+G32</f>
        <v>0</v>
      </c>
      <c r="D32" s="165">
        <v>0</v>
      </c>
      <c r="E32" s="163">
        <v>0</v>
      </c>
      <c r="F32" s="118">
        <v>0</v>
      </c>
      <c r="G32" s="168">
        <v>0</v>
      </c>
    </row>
    <row r="33" spans="1:7" ht="14.25" customHeight="1" x14ac:dyDescent="0.25">
      <c r="A33" s="258"/>
      <c r="B33" s="10" t="s">
        <v>44</v>
      </c>
      <c r="C33" s="119">
        <f>D33+E33+F33+G33</f>
        <v>0</v>
      </c>
      <c r="D33" s="153">
        <v>0</v>
      </c>
      <c r="E33" s="118">
        <v>0</v>
      </c>
      <c r="F33" s="118">
        <v>0</v>
      </c>
      <c r="G33" s="168">
        <v>0</v>
      </c>
    </row>
    <row r="34" spans="1:7" ht="13.5" customHeight="1" x14ac:dyDescent="0.25">
      <c r="A34" s="259"/>
      <c r="B34" s="7" t="s">
        <v>46</v>
      </c>
      <c r="C34" s="119">
        <f>G34+F34+D34</f>
        <v>0</v>
      </c>
      <c r="D34" s="166">
        <v>0</v>
      </c>
      <c r="E34" s="118">
        <v>0</v>
      </c>
      <c r="F34" s="118">
        <v>0</v>
      </c>
      <c r="G34" s="118">
        <v>0</v>
      </c>
    </row>
    <row r="35" spans="1:7" ht="39" customHeight="1" x14ac:dyDescent="0.25">
      <c r="A35" s="258" t="s">
        <v>119</v>
      </c>
      <c r="B35" s="176" t="s">
        <v>135</v>
      </c>
      <c r="C35" s="120">
        <f>C37+C38+C39</f>
        <v>0</v>
      </c>
      <c r="D35" s="120">
        <f>D37+D38+D39</f>
        <v>0</v>
      </c>
      <c r="E35" s="120">
        <f>E37+E38+E39</f>
        <v>0</v>
      </c>
      <c r="F35" s="120">
        <f>F37+F38+F39</f>
        <v>0</v>
      </c>
      <c r="G35" s="184">
        <f>G37+G38+G39</f>
        <v>0</v>
      </c>
    </row>
    <row r="36" spans="1:7" ht="13.5" customHeight="1" x14ac:dyDescent="0.25">
      <c r="A36" s="258"/>
      <c r="B36" s="151" t="s">
        <v>43</v>
      </c>
      <c r="C36" s="119"/>
      <c r="D36" s="118"/>
      <c r="E36" s="163"/>
      <c r="F36" s="118"/>
      <c r="G36" s="185"/>
    </row>
    <row r="37" spans="1:7" ht="13.5" customHeight="1" x14ac:dyDescent="0.25">
      <c r="A37" s="258"/>
      <c r="B37" s="10" t="s">
        <v>45</v>
      </c>
      <c r="C37" s="119">
        <f t="shared" ref="C37" si="3">D37+E37+F37+G37</f>
        <v>0</v>
      </c>
      <c r="D37" s="165">
        <v>0</v>
      </c>
      <c r="E37" s="163">
        <v>0</v>
      </c>
      <c r="F37" s="118">
        <v>0</v>
      </c>
      <c r="G37" s="168">
        <v>0</v>
      </c>
    </row>
    <row r="38" spans="1:7" ht="13.5" customHeight="1" x14ac:dyDescent="0.25">
      <c r="A38" s="258"/>
      <c r="B38" s="10" t="s">
        <v>44</v>
      </c>
      <c r="C38" s="119">
        <f>D38+E38+F38+G38</f>
        <v>0</v>
      </c>
      <c r="D38" s="153">
        <v>0</v>
      </c>
      <c r="E38" s="118">
        <v>0</v>
      </c>
      <c r="F38" s="118">
        <v>0</v>
      </c>
      <c r="G38" s="168">
        <v>0</v>
      </c>
    </row>
    <row r="39" spans="1:7" ht="13.5" customHeight="1" x14ac:dyDescent="0.25">
      <c r="A39" s="259"/>
      <c r="B39" s="7" t="s">
        <v>46</v>
      </c>
      <c r="C39" s="119">
        <f>G39+F39+D39</f>
        <v>0</v>
      </c>
      <c r="D39" s="166">
        <v>0</v>
      </c>
      <c r="E39" s="118">
        <v>0</v>
      </c>
      <c r="F39" s="118">
        <v>0</v>
      </c>
      <c r="G39" s="118">
        <v>0</v>
      </c>
    </row>
    <row r="40" spans="1:7" ht="32.25" customHeight="1" x14ac:dyDescent="0.25">
      <c r="A40" s="260" t="s">
        <v>120</v>
      </c>
      <c r="B40" s="176" t="s">
        <v>136</v>
      </c>
      <c r="C40" s="120">
        <f>C42+C43+C44</f>
        <v>0</v>
      </c>
      <c r="D40" s="120">
        <f>D42+D43+D44</f>
        <v>0</v>
      </c>
      <c r="E40" s="120">
        <f>E42+E43+E44</f>
        <v>0</v>
      </c>
      <c r="F40" s="120">
        <f>F42+F43+F44</f>
        <v>0</v>
      </c>
      <c r="G40" s="184">
        <v>0</v>
      </c>
    </row>
    <row r="41" spans="1:7" ht="13.5" customHeight="1" x14ac:dyDescent="0.25">
      <c r="A41" s="258"/>
      <c r="B41" s="150" t="s">
        <v>43</v>
      </c>
      <c r="C41" s="119"/>
      <c r="D41" s="118"/>
      <c r="E41" s="186"/>
      <c r="F41" s="118"/>
      <c r="G41" s="185"/>
    </row>
    <row r="42" spans="1:7" ht="13.5" customHeight="1" x14ac:dyDescent="0.25">
      <c r="A42" s="258"/>
      <c r="B42" s="124" t="s">
        <v>45</v>
      </c>
      <c r="C42" s="119">
        <f t="shared" ref="C42" si="4">D42+E42+F42+G42</f>
        <v>0</v>
      </c>
      <c r="D42" s="166">
        <v>0</v>
      </c>
      <c r="E42" s="118">
        <v>0</v>
      </c>
      <c r="F42" s="118">
        <v>0</v>
      </c>
      <c r="G42" s="168">
        <v>0</v>
      </c>
    </row>
    <row r="43" spans="1:7" ht="13.5" customHeight="1" x14ac:dyDescent="0.25">
      <c r="A43" s="258"/>
      <c r="B43" s="124" t="s">
        <v>44</v>
      </c>
      <c r="C43" s="119">
        <f>D43+E43+F43+G43</f>
        <v>0</v>
      </c>
      <c r="D43" s="166">
        <v>0</v>
      </c>
      <c r="E43" s="118">
        <v>0</v>
      </c>
      <c r="F43" s="118">
        <v>0</v>
      </c>
      <c r="G43" s="168">
        <v>0</v>
      </c>
    </row>
    <row r="44" spans="1:7" ht="14.25" customHeight="1" x14ac:dyDescent="0.25">
      <c r="A44" s="258"/>
      <c r="B44" s="18" t="s">
        <v>46</v>
      </c>
      <c r="C44" s="119">
        <f>G44+F44+D44</f>
        <v>0</v>
      </c>
      <c r="D44" s="166">
        <v>0</v>
      </c>
      <c r="E44" s="118">
        <v>0</v>
      </c>
      <c r="F44" s="118">
        <v>0</v>
      </c>
      <c r="G44" s="118">
        <v>0</v>
      </c>
    </row>
    <row r="45" spans="1:7" ht="60.75" customHeight="1" x14ac:dyDescent="0.25">
      <c r="A45" s="258" t="s">
        <v>121</v>
      </c>
      <c r="B45" s="187" t="s">
        <v>116</v>
      </c>
      <c r="C45" s="120">
        <f>C47+C48+C49</f>
        <v>0</v>
      </c>
      <c r="D45" s="120">
        <f>D47+D48+D49</f>
        <v>0</v>
      </c>
      <c r="E45" s="120">
        <f>E47+E48+E49</f>
        <v>0</v>
      </c>
      <c r="F45" s="120">
        <f>F47+F48+F49</f>
        <v>0</v>
      </c>
      <c r="G45" s="120">
        <f>G47+G48+G49</f>
        <v>0</v>
      </c>
    </row>
    <row r="46" spans="1:7" ht="15" customHeight="1" x14ac:dyDescent="0.25">
      <c r="A46" s="258"/>
      <c r="B46" s="151" t="s">
        <v>43</v>
      </c>
      <c r="C46" s="120"/>
      <c r="D46" s="118"/>
      <c r="E46" s="118"/>
      <c r="F46" s="118"/>
      <c r="G46" s="118"/>
    </row>
    <row r="47" spans="1:7" ht="15.75" x14ac:dyDescent="0.25">
      <c r="A47" s="258"/>
      <c r="B47" s="10" t="s">
        <v>45</v>
      </c>
      <c r="C47" s="119">
        <f t="shared" ref="C47:C49" si="5">D47+E47+F47+G47</f>
        <v>0</v>
      </c>
      <c r="D47" s="118">
        <v>0</v>
      </c>
      <c r="E47" s="118">
        <v>0</v>
      </c>
      <c r="F47" s="170">
        <v>0</v>
      </c>
      <c r="G47" s="168">
        <v>0</v>
      </c>
    </row>
    <row r="48" spans="1:7" ht="15.75" x14ac:dyDescent="0.25">
      <c r="A48" s="258"/>
      <c r="B48" s="10" t="s">
        <v>44</v>
      </c>
      <c r="C48" s="119">
        <f t="shared" si="5"/>
        <v>0</v>
      </c>
      <c r="D48" s="118">
        <v>0</v>
      </c>
      <c r="E48" s="118">
        <v>0</v>
      </c>
      <c r="F48" s="170">
        <v>0</v>
      </c>
      <c r="G48" s="168">
        <v>0</v>
      </c>
    </row>
    <row r="49" spans="1:7" ht="15.75" x14ac:dyDescent="0.25">
      <c r="A49" s="258"/>
      <c r="B49" s="7" t="s">
        <v>46</v>
      </c>
      <c r="C49" s="119">
        <f t="shared" si="5"/>
        <v>0</v>
      </c>
      <c r="D49" s="118">
        <v>0</v>
      </c>
      <c r="E49" s="118">
        <v>0</v>
      </c>
      <c r="F49" s="118">
        <v>0</v>
      </c>
      <c r="G49" s="118">
        <v>0</v>
      </c>
    </row>
    <row r="50" spans="1:7" ht="63" x14ac:dyDescent="0.25">
      <c r="A50" s="125" t="s">
        <v>122</v>
      </c>
      <c r="B50" s="187" t="s">
        <v>114</v>
      </c>
      <c r="C50" s="120">
        <f>C52+C53+C54</f>
        <v>0</v>
      </c>
      <c r="D50" s="120">
        <f>D52+D53+D54</f>
        <v>0</v>
      </c>
      <c r="E50" s="120">
        <f>E52+E53+E54</f>
        <v>0</v>
      </c>
      <c r="F50" s="120">
        <f>F52+F53+F54</f>
        <v>0</v>
      </c>
      <c r="G50" s="120">
        <f>G52+G53+G54</f>
        <v>0</v>
      </c>
    </row>
    <row r="51" spans="1:7" ht="15.75" x14ac:dyDescent="0.25">
      <c r="A51" s="188"/>
      <c r="B51" s="151" t="s">
        <v>43</v>
      </c>
      <c r="C51" s="120"/>
      <c r="D51" s="118"/>
      <c r="E51" s="118"/>
      <c r="F51" s="118"/>
      <c r="G51" s="118"/>
    </row>
    <row r="52" spans="1:7" ht="15.75" x14ac:dyDescent="0.25">
      <c r="A52" s="188"/>
      <c r="B52" s="10" t="s">
        <v>45</v>
      </c>
      <c r="C52" s="119">
        <f t="shared" ref="C52:C54" si="6">D52+E52+F52+G52</f>
        <v>0</v>
      </c>
      <c r="D52" s="118">
        <v>0</v>
      </c>
      <c r="E52" s="118">
        <v>0</v>
      </c>
      <c r="F52" s="170">
        <v>0</v>
      </c>
      <c r="G52" s="168">
        <v>0</v>
      </c>
    </row>
    <row r="53" spans="1:7" ht="15.75" x14ac:dyDescent="0.25">
      <c r="A53" s="188"/>
      <c r="B53" s="10" t="s">
        <v>44</v>
      </c>
      <c r="C53" s="119">
        <f t="shared" si="6"/>
        <v>0</v>
      </c>
      <c r="D53" s="118">
        <v>0</v>
      </c>
      <c r="E53" s="118">
        <v>0</v>
      </c>
      <c r="F53" s="170">
        <v>0</v>
      </c>
      <c r="G53" s="168">
        <v>0</v>
      </c>
    </row>
    <row r="54" spans="1:7" ht="15.75" x14ac:dyDescent="0.25">
      <c r="A54" s="189"/>
      <c r="B54" s="7" t="s">
        <v>46</v>
      </c>
      <c r="C54" s="119">
        <f t="shared" si="6"/>
        <v>0</v>
      </c>
      <c r="D54" s="118">
        <v>0</v>
      </c>
      <c r="E54" s="118">
        <v>0</v>
      </c>
      <c r="F54" s="118">
        <v>0</v>
      </c>
      <c r="G54" s="118">
        <v>0</v>
      </c>
    </row>
    <row r="55" spans="1:7" ht="63" x14ac:dyDescent="0.25">
      <c r="A55" s="261" t="s">
        <v>137</v>
      </c>
      <c r="B55" s="181" t="s">
        <v>131</v>
      </c>
      <c r="C55" s="120">
        <f>C57+C58+C59</f>
        <v>0</v>
      </c>
      <c r="D55" s="120">
        <f>D57+D58+D59</f>
        <v>0</v>
      </c>
      <c r="E55" s="120">
        <f>E57+E58+E59</f>
        <v>0</v>
      </c>
      <c r="F55" s="120">
        <f>F57+F58+F59</f>
        <v>0</v>
      </c>
      <c r="G55" s="120">
        <f>G57+G58+G59</f>
        <v>0</v>
      </c>
    </row>
    <row r="56" spans="1:7" ht="15.75" x14ac:dyDescent="0.25">
      <c r="A56" s="262"/>
      <c r="B56" s="173" t="s">
        <v>43</v>
      </c>
      <c r="C56" s="171"/>
      <c r="D56" s="171"/>
      <c r="E56" s="171"/>
      <c r="F56" s="171"/>
      <c r="G56" s="171"/>
    </row>
    <row r="57" spans="1:7" ht="15.75" x14ac:dyDescent="0.25">
      <c r="A57" s="262"/>
      <c r="B57" s="49" t="s">
        <v>45</v>
      </c>
      <c r="C57" s="174">
        <f>D57+E57+F57+G57</f>
        <v>0</v>
      </c>
      <c r="D57" s="172">
        <v>0</v>
      </c>
      <c r="E57" s="164">
        <v>0</v>
      </c>
      <c r="F57" s="167">
        <v>0</v>
      </c>
      <c r="G57" s="167">
        <v>0</v>
      </c>
    </row>
    <row r="58" spans="1:7" ht="15.75" x14ac:dyDescent="0.25">
      <c r="A58" s="262"/>
      <c r="B58" s="171" t="s">
        <v>44</v>
      </c>
      <c r="C58" s="174">
        <f>D58+E58+F58+G58</f>
        <v>0</v>
      </c>
      <c r="D58" s="167">
        <v>0</v>
      </c>
      <c r="E58" s="164">
        <v>0</v>
      </c>
      <c r="F58" s="167">
        <v>0</v>
      </c>
      <c r="G58" s="167">
        <v>0</v>
      </c>
    </row>
    <row r="59" spans="1:7" ht="15.75" x14ac:dyDescent="0.25">
      <c r="A59" s="262"/>
      <c r="B59" s="171" t="s">
        <v>46</v>
      </c>
      <c r="C59" s="175">
        <f>D59+E59+F59+G59</f>
        <v>0</v>
      </c>
      <c r="D59" s="167">
        <v>0</v>
      </c>
      <c r="E59" s="164">
        <v>0</v>
      </c>
      <c r="F59" s="167">
        <v>0</v>
      </c>
      <c r="G59" s="167">
        <v>0</v>
      </c>
    </row>
    <row r="60" spans="1:7" ht="31.5" x14ac:dyDescent="0.25">
      <c r="A60" s="263" t="s">
        <v>139</v>
      </c>
      <c r="B60" s="177" t="s">
        <v>138</v>
      </c>
      <c r="C60" s="194">
        <f>C62+C63+C64</f>
        <v>0</v>
      </c>
      <c r="D60" s="194">
        <f>D62+D63+D64</f>
        <v>0</v>
      </c>
      <c r="E60" s="195">
        <f>E62+E63+E64</f>
        <v>0</v>
      </c>
      <c r="F60" s="196">
        <f>F62+F63+F64</f>
        <v>0</v>
      </c>
      <c r="G60" s="196">
        <f>G62+G63+G64</f>
        <v>0</v>
      </c>
    </row>
    <row r="61" spans="1:7" ht="15.75" x14ac:dyDescent="0.25">
      <c r="A61" s="264"/>
      <c r="B61" s="179" t="s">
        <v>43</v>
      </c>
      <c r="C61" s="173"/>
      <c r="D61" s="167"/>
      <c r="E61" s="171"/>
      <c r="F61" s="171"/>
      <c r="G61" s="171"/>
    </row>
    <row r="62" spans="1:7" ht="15.75" x14ac:dyDescent="0.25">
      <c r="A62" s="264"/>
      <c r="B62" s="171" t="s">
        <v>45</v>
      </c>
      <c r="C62" s="172">
        <f>D62+E62+F62+G62</f>
        <v>0</v>
      </c>
      <c r="D62" s="167">
        <v>0</v>
      </c>
      <c r="E62" s="164">
        <v>0</v>
      </c>
      <c r="F62" s="178">
        <v>0</v>
      </c>
      <c r="G62" s="178">
        <v>0</v>
      </c>
    </row>
    <row r="63" spans="1:7" ht="15.75" x14ac:dyDescent="0.25">
      <c r="A63" s="264"/>
      <c r="B63" s="171" t="s">
        <v>44</v>
      </c>
      <c r="C63" s="172">
        <f>D63+E63+F63+G63</f>
        <v>0</v>
      </c>
      <c r="D63" s="167">
        <v>0</v>
      </c>
      <c r="E63" s="164">
        <v>0</v>
      </c>
      <c r="F63" s="178">
        <v>0</v>
      </c>
      <c r="G63" s="178">
        <v>0</v>
      </c>
    </row>
    <row r="64" spans="1:7" ht="15.75" x14ac:dyDescent="0.25">
      <c r="A64" s="265"/>
      <c r="B64" s="171" t="s">
        <v>46</v>
      </c>
      <c r="C64" s="172">
        <f>D64+E64+F64+G64</f>
        <v>0</v>
      </c>
      <c r="D64" s="167">
        <v>0</v>
      </c>
      <c r="E64" s="164">
        <v>0</v>
      </c>
      <c r="F64" s="178">
        <v>0</v>
      </c>
      <c r="G64" s="178">
        <v>0</v>
      </c>
    </row>
    <row r="65" spans="1:7" ht="63" x14ac:dyDescent="0.25">
      <c r="A65" s="263" t="s">
        <v>140</v>
      </c>
      <c r="B65" s="181" t="s">
        <v>133</v>
      </c>
      <c r="C65" s="172">
        <f>C67+C68+C69</f>
        <v>0</v>
      </c>
      <c r="D65" s="172">
        <f>D67+D68+D69</f>
        <v>0</v>
      </c>
      <c r="E65" s="172">
        <f>E67+E68+E69</f>
        <v>0</v>
      </c>
      <c r="F65" s="172">
        <f>F67+F68+F69</f>
        <v>0</v>
      </c>
      <c r="G65" s="172">
        <f>G67+G68+G69</f>
        <v>0</v>
      </c>
    </row>
    <row r="66" spans="1:7" ht="15.75" x14ac:dyDescent="0.25">
      <c r="A66" s="266"/>
      <c r="B66" s="182" t="s">
        <v>43</v>
      </c>
      <c r="C66" s="179"/>
      <c r="D66" s="171"/>
      <c r="E66" s="171"/>
      <c r="F66" s="179"/>
      <c r="G66" s="171"/>
    </row>
    <row r="67" spans="1:7" ht="15.75" x14ac:dyDescent="0.25">
      <c r="A67" s="266"/>
      <c r="B67" s="183" t="s">
        <v>45</v>
      </c>
      <c r="C67" s="167">
        <f>D67+E67+F67+G67</f>
        <v>0</v>
      </c>
      <c r="D67" s="164">
        <v>0</v>
      </c>
      <c r="E67" s="164">
        <v>0</v>
      </c>
      <c r="F67" s="178">
        <v>0</v>
      </c>
      <c r="G67" s="178">
        <v>0</v>
      </c>
    </row>
    <row r="68" spans="1:7" ht="15.75" x14ac:dyDescent="0.25">
      <c r="A68" s="266"/>
      <c r="B68" s="183" t="s">
        <v>44</v>
      </c>
      <c r="C68" s="167">
        <f>D68+E68+F68+G68</f>
        <v>0</v>
      </c>
      <c r="D68" s="164">
        <v>0</v>
      </c>
      <c r="E68" s="164">
        <v>0</v>
      </c>
      <c r="F68" s="178">
        <v>0</v>
      </c>
      <c r="G68" s="178">
        <v>0</v>
      </c>
    </row>
    <row r="69" spans="1:7" ht="15.75" x14ac:dyDescent="0.25">
      <c r="A69" s="267"/>
      <c r="B69" s="183" t="s">
        <v>46</v>
      </c>
      <c r="C69" s="167">
        <f>D69+E69+F69+G69</f>
        <v>0</v>
      </c>
      <c r="D69" s="164">
        <v>0</v>
      </c>
      <c r="E69" s="164">
        <v>0</v>
      </c>
      <c r="F69" s="178">
        <v>0</v>
      </c>
      <c r="G69" s="178">
        <v>0</v>
      </c>
    </row>
    <row r="70" spans="1:7" ht="63" x14ac:dyDescent="0.25">
      <c r="A70" s="263" t="s">
        <v>142</v>
      </c>
      <c r="B70" s="181" t="s">
        <v>141</v>
      </c>
      <c r="C70" s="172">
        <f>C72+C73+C74</f>
        <v>0</v>
      </c>
      <c r="D70" s="172">
        <f>D72+D73+D74</f>
        <v>0</v>
      </c>
      <c r="E70" s="172">
        <f>E72+E73+E74</f>
        <v>0</v>
      </c>
      <c r="F70" s="172">
        <f>F72+F73+F74</f>
        <v>0</v>
      </c>
      <c r="G70" s="172">
        <f>G72+G73+G74</f>
        <v>0</v>
      </c>
    </row>
    <row r="71" spans="1:7" ht="15.75" x14ac:dyDescent="0.25">
      <c r="A71" s="266"/>
      <c r="B71" s="173" t="s">
        <v>43</v>
      </c>
      <c r="C71" s="173"/>
      <c r="D71" s="167"/>
      <c r="E71" s="175"/>
      <c r="F71" s="167"/>
      <c r="G71" s="167"/>
    </row>
    <row r="72" spans="1:7" ht="15.75" x14ac:dyDescent="0.25">
      <c r="A72" s="266"/>
      <c r="B72" s="171" t="s">
        <v>45</v>
      </c>
      <c r="C72" s="172">
        <f>D72+E72+F72+G72</f>
        <v>0</v>
      </c>
      <c r="D72" s="167">
        <v>0</v>
      </c>
      <c r="E72" s="172">
        <v>0</v>
      </c>
      <c r="F72" s="167">
        <v>0</v>
      </c>
      <c r="G72" s="167">
        <v>0</v>
      </c>
    </row>
    <row r="73" spans="1:7" ht="15.75" x14ac:dyDescent="0.25">
      <c r="A73" s="266"/>
      <c r="B73" s="183" t="s">
        <v>44</v>
      </c>
      <c r="C73" s="172">
        <f>D73+E73+F73+G73</f>
        <v>0</v>
      </c>
      <c r="D73" s="178">
        <v>0</v>
      </c>
      <c r="E73" s="180">
        <v>0</v>
      </c>
      <c r="F73" s="178">
        <v>0</v>
      </c>
      <c r="G73" s="178">
        <v>0</v>
      </c>
    </row>
    <row r="74" spans="1:7" ht="15.75" x14ac:dyDescent="0.25">
      <c r="A74" s="267"/>
      <c r="B74" s="183" t="s">
        <v>46</v>
      </c>
      <c r="C74" s="172">
        <f>D74+E74+F74+G74</f>
        <v>0</v>
      </c>
      <c r="D74" s="178">
        <v>0</v>
      </c>
      <c r="E74" s="180">
        <v>0</v>
      </c>
      <c r="F74" s="178">
        <v>0</v>
      </c>
      <c r="G74" s="178">
        <v>0</v>
      </c>
    </row>
  </sheetData>
  <mergeCells count="24">
    <mergeCell ref="A55:A59"/>
    <mergeCell ref="A60:A64"/>
    <mergeCell ref="A65:A69"/>
    <mergeCell ref="A70:A74"/>
    <mergeCell ref="A35:A39"/>
    <mergeCell ref="A30:A34"/>
    <mergeCell ref="A40:A44"/>
    <mergeCell ref="A45:A49"/>
    <mergeCell ref="A15:A24"/>
    <mergeCell ref="A25:A29"/>
    <mergeCell ref="F21:F22"/>
    <mergeCell ref="E21:E22"/>
    <mergeCell ref="D21:D22"/>
    <mergeCell ref="C21:C22"/>
    <mergeCell ref="C1:F1"/>
    <mergeCell ref="C8:C9"/>
    <mergeCell ref="A5:F5"/>
    <mergeCell ref="A7:A9"/>
    <mergeCell ref="B7:B9"/>
    <mergeCell ref="C2:G2"/>
    <mergeCell ref="C3:G3"/>
    <mergeCell ref="C7:G7"/>
    <mergeCell ref="D8:G8"/>
    <mergeCell ref="B21:B22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6" workbookViewId="0">
      <selection activeCell="K11" sqref="K11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12" customWidth="1"/>
    <col min="8" max="8" width="10.42578125" style="12" customWidth="1"/>
    <col min="9" max="9" width="10.85546875" style="12" customWidth="1"/>
    <col min="10" max="10" width="11" customWidth="1"/>
  </cols>
  <sheetData>
    <row r="1" spans="1:10" s="1" customFormat="1" ht="18.75" x14ac:dyDescent="0.3">
      <c r="E1" s="48"/>
      <c r="F1" s="271" t="s">
        <v>50</v>
      </c>
      <c r="G1" s="271"/>
      <c r="H1" s="271"/>
      <c r="I1" s="271"/>
      <c r="J1" s="271"/>
    </row>
    <row r="2" spans="1:10" s="1" customFormat="1" ht="108.75" customHeight="1" x14ac:dyDescent="0.3">
      <c r="A2" s="19"/>
      <c r="B2" s="19"/>
      <c r="C2" s="19"/>
      <c r="E2" s="19"/>
      <c r="F2" s="272" t="s">
        <v>151</v>
      </c>
      <c r="G2" s="272"/>
      <c r="H2" s="272"/>
      <c r="I2" s="272"/>
      <c r="J2" s="272"/>
    </row>
    <row r="3" spans="1:10" s="1" customFormat="1" ht="18.75" x14ac:dyDescent="0.3">
      <c r="E3" s="48"/>
      <c r="F3" s="271" t="s">
        <v>62</v>
      </c>
      <c r="G3" s="271"/>
      <c r="H3" s="271"/>
      <c r="I3" s="271"/>
      <c r="J3" s="271"/>
    </row>
    <row r="4" spans="1:10" s="1" customFormat="1" ht="18.75" x14ac:dyDescent="0.3">
      <c r="A4" s="15" t="s">
        <v>1</v>
      </c>
      <c r="E4" s="15" t="s">
        <v>51</v>
      </c>
      <c r="F4" s="46"/>
      <c r="G4" s="13"/>
      <c r="H4" s="13"/>
      <c r="I4" s="13"/>
    </row>
    <row r="5" spans="1:10" s="1" customFormat="1" ht="90" customHeight="1" x14ac:dyDescent="0.25">
      <c r="A5" s="273" t="s">
        <v>150</v>
      </c>
      <c r="B5" s="273"/>
      <c r="C5" s="273"/>
      <c r="D5" s="273"/>
      <c r="E5" s="273"/>
      <c r="F5" s="273"/>
      <c r="G5" s="273"/>
      <c r="H5" s="273"/>
      <c r="I5" s="273"/>
      <c r="J5" s="273"/>
    </row>
    <row r="6" spans="1:10" s="1" customFormat="1" ht="18.75" x14ac:dyDescent="0.3">
      <c r="A6" s="16"/>
      <c r="G6" s="13"/>
      <c r="H6" s="13"/>
      <c r="I6" s="13"/>
    </row>
    <row r="7" spans="1:10" ht="35.25" customHeight="1" x14ac:dyDescent="0.25">
      <c r="A7" s="275" t="s">
        <v>38</v>
      </c>
      <c r="B7" s="259" t="s">
        <v>51</v>
      </c>
      <c r="C7" s="268" t="s">
        <v>60</v>
      </c>
      <c r="D7" s="269"/>
      <c r="E7" s="269"/>
      <c r="F7" s="270"/>
      <c r="G7" s="277" t="s">
        <v>52</v>
      </c>
      <c r="H7" s="278"/>
      <c r="I7" s="278"/>
      <c r="J7" s="279"/>
    </row>
    <row r="8" spans="1:10" ht="18.75" customHeight="1" x14ac:dyDescent="0.25">
      <c r="A8" s="276"/>
      <c r="B8" s="260"/>
      <c r="C8" s="17" t="s">
        <v>53</v>
      </c>
      <c r="D8" s="17" t="s">
        <v>107</v>
      </c>
      <c r="E8" s="116" t="s">
        <v>118</v>
      </c>
      <c r="F8" s="45" t="s">
        <v>125</v>
      </c>
      <c r="G8" s="21" t="s">
        <v>53</v>
      </c>
      <c r="H8" s="20" t="s">
        <v>107</v>
      </c>
      <c r="I8" s="21" t="s">
        <v>118</v>
      </c>
      <c r="J8" s="21" t="s">
        <v>125</v>
      </c>
    </row>
    <row r="9" spans="1:10" ht="33" customHeight="1" x14ac:dyDescent="0.25">
      <c r="A9" s="259" t="s">
        <v>93</v>
      </c>
      <c r="B9" s="18" t="s">
        <v>54</v>
      </c>
      <c r="C9" s="268" t="s">
        <v>55</v>
      </c>
      <c r="D9" s="269"/>
      <c r="E9" s="269"/>
      <c r="F9" s="269"/>
      <c r="G9" s="269"/>
      <c r="H9" s="269"/>
      <c r="I9" s="269"/>
      <c r="J9" s="270"/>
    </row>
    <row r="10" spans="1:10" ht="31.5" customHeight="1" x14ac:dyDescent="0.25">
      <c r="A10" s="274"/>
      <c r="B10" s="18" t="s">
        <v>56</v>
      </c>
      <c r="C10" s="268" t="s">
        <v>61</v>
      </c>
      <c r="D10" s="269"/>
      <c r="E10" s="269"/>
      <c r="F10" s="269"/>
      <c r="G10" s="269"/>
      <c r="H10" s="269"/>
      <c r="I10" s="269"/>
      <c r="J10" s="270"/>
    </row>
    <row r="11" spans="1:10" ht="81.75" customHeight="1" x14ac:dyDescent="0.25">
      <c r="A11" s="260"/>
      <c r="B11" s="7" t="s">
        <v>57</v>
      </c>
      <c r="C11" s="55">
        <v>203</v>
      </c>
      <c r="D11" s="57">
        <v>203</v>
      </c>
      <c r="E11" s="57">
        <v>203</v>
      </c>
      <c r="F11" s="57">
        <v>203</v>
      </c>
      <c r="G11" s="199">
        <v>5902.61</v>
      </c>
      <c r="H11" s="199">
        <v>5254.5</v>
      </c>
      <c r="I11" s="200">
        <v>6255</v>
      </c>
      <c r="J11" s="200">
        <v>6300</v>
      </c>
    </row>
    <row r="12" spans="1:10" ht="52.5" customHeight="1" x14ac:dyDescent="0.25">
      <c r="A12" s="259" t="s">
        <v>90</v>
      </c>
      <c r="B12" s="18" t="s">
        <v>54</v>
      </c>
      <c r="C12" s="268" t="s">
        <v>64</v>
      </c>
      <c r="D12" s="269"/>
      <c r="E12" s="269"/>
      <c r="F12" s="269"/>
      <c r="G12" s="269"/>
      <c r="H12" s="269"/>
      <c r="I12" s="269"/>
      <c r="J12" s="270"/>
    </row>
    <row r="13" spans="1:10" ht="31.5" customHeight="1" x14ac:dyDescent="0.25">
      <c r="A13" s="274"/>
      <c r="B13" s="18" t="s">
        <v>56</v>
      </c>
      <c r="C13" s="268" t="s">
        <v>65</v>
      </c>
      <c r="D13" s="269"/>
      <c r="E13" s="269"/>
      <c r="F13" s="269"/>
      <c r="G13" s="269"/>
      <c r="H13" s="269"/>
      <c r="I13" s="269"/>
      <c r="J13" s="270"/>
    </row>
    <row r="14" spans="1:10" ht="64.5" customHeight="1" x14ac:dyDescent="0.25">
      <c r="A14" s="260"/>
      <c r="B14" s="18" t="s">
        <v>58</v>
      </c>
      <c r="C14" s="52">
        <v>90</v>
      </c>
      <c r="D14" s="53">
        <v>95</v>
      </c>
      <c r="E14" s="53">
        <v>97</v>
      </c>
      <c r="F14" s="53">
        <v>98</v>
      </c>
      <c r="G14" s="207">
        <v>157</v>
      </c>
      <c r="H14" s="197">
        <v>560</v>
      </c>
      <c r="I14" s="197">
        <v>500</v>
      </c>
      <c r="J14" s="197">
        <v>500</v>
      </c>
    </row>
    <row r="15" spans="1:10" ht="50.25" customHeight="1" x14ac:dyDescent="0.25">
      <c r="A15" s="259" t="s">
        <v>91</v>
      </c>
      <c r="B15" s="18" t="s">
        <v>54</v>
      </c>
      <c r="C15" s="268" t="s">
        <v>63</v>
      </c>
      <c r="D15" s="269"/>
      <c r="E15" s="269"/>
      <c r="F15" s="269"/>
      <c r="G15" s="269"/>
      <c r="H15" s="269"/>
      <c r="I15" s="269"/>
      <c r="J15" s="270"/>
    </row>
    <row r="16" spans="1:10" ht="18.75" customHeight="1" x14ac:dyDescent="0.25">
      <c r="A16" s="274"/>
      <c r="B16" s="18" t="s">
        <v>56</v>
      </c>
      <c r="C16" s="268" t="s">
        <v>65</v>
      </c>
      <c r="D16" s="269"/>
      <c r="E16" s="269"/>
      <c r="F16" s="269"/>
      <c r="G16" s="269"/>
      <c r="H16" s="269"/>
      <c r="I16" s="269"/>
      <c r="J16" s="270"/>
    </row>
    <row r="17" spans="1:10" ht="129" customHeight="1" x14ac:dyDescent="0.25">
      <c r="A17" s="260"/>
      <c r="B17" s="18" t="s">
        <v>59</v>
      </c>
      <c r="C17" s="50">
        <v>30</v>
      </c>
      <c r="D17" s="51">
        <v>33</v>
      </c>
      <c r="E17" s="51">
        <v>33</v>
      </c>
      <c r="F17" s="51">
        <v>34</v>
      </c>
      <c r="G17" s="117">
        <v>0</v>
      </c>
      <c r="H17" s="54">
        <v>0</v>
      </c>
      <c r="I17" s="54">
        <v>0</v>
      </c>
      <c r="J17" s="54">
        <v>0</v>
      </c>
    </row>
    <row r="18" spans="1:10" hidden="1" x14ac:dyDescent="0.25">
      <c r="A18" s="42"/>
      <c r="B18" s="14"/>
      <c r="C18" s="14"/>
      <c r="D18" s="14"/>
      <c r="E18" s="14"/>
      <c r="F18" s="14"/>
      <c r="G18" s="22"/>
      <c r="H18" s="22"/>
      <c r="I18" s="22"/>
    </row>
  </sheetData>
  <mergeCells count="17">
    <mergeCell ref="C12:J12"/>
    <mergeCell ref="C13:J13"/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</mergeCells>
  <pageMargins left="0.25" right="0.25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9" workbookViewId="0">
      <selection activeCell="B2" sqref="B2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 x14ac:dyDescent="0.3">
      <c r="C1" s="38" t="s">
        <v>70</v>
      </c>
      <c r="D1" s="39"/>
      <c r="E1" s="40"/>
      <c r="F1" s="40"/>
      <c r="G1" s="35"/>
      <c r="H1" s="35"/>
      <c r="I1" s="31"/>
      <c r="J1" s="31"/>
      <c r="K1" s="31"/>
    </row>
    <row r="2" spans="1:11" ht="108.75" customHeight="1" x14ac:dyDescent="0.3">
      <c r="C2" s="252" t="s">
        <v>153</v>
      </c>
      <c r="D2" s="252"/>
      <c r="E2" s="252"/>
      <c r="F2" s="252"/>
      <c r="G2" s="36"/>
    </row>
    <row r="3" spans="1:11" ht="18.75" x14ac:dyDescent="0.3">
      <c r="C3" s="41" t="s">
        <v>89</v>
      </c>
      <c r="D3" s="41"/>
      <c r="E3" s="41"/>
      <c r="F3" s="41"/>
      <c r="G3" s="37"/>
      <c r="I3" s="33"/>
      <c r="J3" s="33"/>
      <c r="K3" s="33"/>
    </row>
    <row r="4" spans="1:11" ht="18.75" x14ac:dyDescent="0.3">
      <c r="A4" s="4" t="s">
        <v>1</v>
      </c>
    </row>
    <row r="5" spans="1:11" ht="15" customHeight="1" x14ac:dyDescent="0.3">
      <c r="B5" s="283" t="s">
        <v>71</v>
      </c>
      <c r="C5" s="283"/>
      <c r="D5" s="283"/>
      <c r="E5" s="283"/>
      <c r="F5" s="283"/>
      <c r="G5" s="283"/>
    </row>
    <row r="6" spans="1:11" ht="37.5" customHeight="1" x14ac:dyDescent="0.3">
      <c r="A6" s="248" t="s">
        <v>152</v>
      </c>
      <c r="B6" s="248"/>
      <c r="C6" s="248"/>
      <c r="D6" s="248"/>
      <c r="E6" s="248"/>
      <c r="F6" s="248"/>
      <c r="G6" s="34"/>
      <c r="H6" s="34"/>
    </row>
    <row r="7" spans="1:11" ht="18.75" x14ac:dyDescent="0.3">
      <c r="A7" s="5"/>
    </row>
    <row r="8" spans="1:11" ht="33" customHeight="1" x14ac:dyDescent="0.25">
      <c r="A8" s="284" t="s">
        <v>72</v>
      </c>
      <c r="B8" s="285" t="s">
        <v>73</v>
      </c>
      <c r="C8" s="285" t="s">
        <v>74</v>
      </c>
      <c r="D8" s="253" t="s">
        <v>75</v>
      </c>
      <c r="E8" s="254"/>
      <c r="F8" s="254"/>
      <c r="G8" s="255"/>
    </row>
    <row r="9" spans="1:11" ht="15.75" x14ac:dyDescent="0.25">
      <c r="A9" s="284"/>
      <c r="B9" s="286"/>
      <c r="C9" s="286"/>
      <c r="D9" s="32">
        <v>2020</v>
      </c>
      <c r="E9" s="32">
        <v>2021</v>
      </c>
      <c r="F9" s="29">
        <v>2022</v>
      </c>
      <c r="G9" s="56">
        <v>2023</v>
      </c>
    </row>
    <row r="10" spans="1:11" ht="15.75" x14ac:dyDescent="0.25">
      <c r="A10" s="32">
        <v>1</v>
      </c>
      <c r="B10" s="32">
        <v>2</v>
      </c>
      <c r="C10" s="32">
        <v>3</v>
      </c>
      <c r="D10" s="32">
        <v>4</v>
      </c>
      <c r="E10" s="32">
        <v>5</v>
      </c>
      <c r="F10" s="29">
        <v>6</v>
      </c>
      <c r="G10" s="56">
        <v>7</v>
      </c>
    </row>
    <row r="11" spans="1:11" ht="18" customHeight="1" x14ac:dyDescent="0.25">
      <c r="A11" s="268" t="s">
        <v>8</v>
      </c>
      <c r="B11" s="269"/>
      <c r="C11" s="269"/>
      <c r="D11" s="269"/>
      <c r="E11" s="269"/>
      <c r="F11" s="269"/>
      <c r="G11" s="270"/>
    </row>
    <row r="12" spans="1:11" ht="70.5" customHeight="1" x14ac:dyDescent="0.25">
      <c r="A12" s="115">
        <v>1</v>
      </c>
      <c r="B12" s="130" t="s">
        <v>76</v>
      </c>
      <c r="C12" s="115" t="s">
        <v>77</v>
      </c>
      <c r="D12" s="115">
        <v>20</v>
      </c>
      <c r="E12" s="113">
        <v>22</v>
      </c>
      <c r="F12" s="113">
        <v>23</v>
      </c>
      <c r="G12" s="133">
        <v>25</v>
      </c>
    </row>
    <row r="13" spans="1:11" ht="38.25" customHeight="1" x14ac:dyDescent="0.25">
      <c r="A13" s="113">
        <v>2</v>
      </c>
      <c r="B13" s="131" t="s">
        <v>78</v>
      </c>
      <c r="C13" s="129" t="s">
        <v>77</v>
      </c>
      <c r="D13" s="113">
        <v>59</v>
      </c>
      <c r="E13" s="113">
        <v>59.5</v>
      </c>
      <c r="F13" s="113">
        <v>61</v>
      </c>
      <c r="G13" s="113">
        <v>63</v>
      </c>
    </row>
    <row r="14" spans="1:11" ht="68.25" customHeight="1" x14ac:dyDescent="0.25">
      <c r="A14" s="113">
        <v>3</v>
      </c>
      <c r="B14" s="131" t="s">
        <v>79</v>
      </c>
      <c r="C14" s="113" t="s">
        <v>77</v>
      </c>
      <c r="D14" s="58">
        <v>56.5</v>
      </c>
      <c r="E14" s="113">
        <v>56.8</v>
      </c>
      <c r="F14" s="113">
        <v>58.5</v>
      </c>
      <c r="G14" s="113">
        <v>60.5</v>
      </c>
    </row>
    <row r="15" spans="1:11" ht="66" x14ac:dyDescent="0.25">
      <c r="A15" s="113">
        <v>4</v>
      </c>
      <c r="B15" s="131" t="s">
        <v>80</v>
      </c>
      <c r="C15" s="129" t="s">
        <v>81</v>
      </c>
      <c r="D15" s="113">
        <v>37</v>
      </c>
      <c r="E15" s="113">
        <v>40</v>
      </c>
      <c r="F15" s="113">
        <v>42</v>
      </c>
      <c r="G15" s="113">
        <v>43</v>
      </c>
    </row>
    <row r="16" spans="1:11" ht="68.25" customHeight="1" x14ac:dyDescent="0.25">
      <c r="A16" s="114">
        <v>5</v>
      </c>
      <c r="B16" s="132" t="s">
        <v>82</v>
      </c>
      <c r="C16" s="114" t="s">
        <v>83</v>
      </c>
      <c r="D16" s="114">
        <v>90</v>
      </c>
      <c r="E16" s="114">
        <v>95</v>
      </c>
      <c r="F16" s="113">
        <v>97</v>
      </c>
      <c r="G16" s="113">
        <v>98</v>
      </c>
    </row>
    <row r="17" spans="1:7" ht="69.75" customHeight="1" x14ac:dyDescent="0.25">
      <c r="A17" s="113">
        <v>6</v>
      </c>
      <c r="B17" s="131" t="s">
        <v>84</v>
      </c>
      <c r="C17" s="113" t="s">
        <v>77</v>
      </c>
      <c r="D17" s="58">
        <v>10</v>
      </c>
      <c r="E17" s="58">
        <v>10</v>
      </c>
      <c r="F17" s="58">
        <v>10</v>
      </c>
      <c r="G17" s="58">
        <v>12</v>
      </c>
    </row>
    <row r="18" spans="1:7" ht="19.5" customHeight="1" x14ac:dyDescent="0.25">
      <c r="A18" s="280" t="s">
        <v>85</v>
      </c>
      <c r="B18" s="281"/>
      <c r="C18" s="281"/>
      <c r="D18" s="281"/>
      <c r="E18" s="281"/>
      <c r="F18" s="282"/>
      <c r="G18" s="123"/>
    </row>
    <row r="19" spans="1:7" ht="51.75" customHeight="1" x14ac:dyDescent="0.25">
      <c r="A19" s="113">
        <v>7</v>
      </c>
      <c r="B19" s="131" t="s">
        <v>124</v>
      </c>
      <c r="C19" s="113" t="s">
        <v>81</v>
      </c>
      <c r="D19" s="113">
        <v>203</v>
      </c>
      <c r="E19" s="113">
        <v>203</v>
      </c>
      <c r="F19" s="113">
        <v>203</v>
      </c>
      <c r="G19" s="113">
        <v>203</v>
      </c>
    </row>
    <row r="20" spans="1:7" ht="53.25" customHeight="1" x14ac:dyDescent="0.25">
      <c r="A20" s="113">
        <v>8</v>
      </c>
      <c r="B20" s="132" t="s">
        <v>86</v>
      </c>
      <c r="C20" s="114" t="s">
        <v>83</v>
      </c>
      <c r="D20" s="114">
        <v>45</v>
      </c>
      <c r="E20" s="114">
        <v>48</v>
      </c>
      <c r="F20" s="114">
        <v>50</v>
      </c>
      <c r="G20" s="114">
        <v>50</v>
      </c>
    </row>
    <row r="21" spans="1:7" ht="35.25" customHeight="1" x14ac:dyDescent="0.25">
      <c r="A21" s="129">
        <v>9</v>
      </c>
      <c r="B21" s="131" t="s">
        <v>87</v>
      </c>
      <c r="C21" s="113" t="s">
        <v>77</v>
      </c>
      <c r="D21" s="113">
        <v>0.9</v>
      </c>
      <c r="E21" s="113">
        <v>0.9</v>
      </c>
      <c r="F21" s="113">
        <v>0.9</v>
      </c>
      <c r="G21" s="113">
        <v>1</v>
      </c>
    </row>
    <row r="22" spans="1:7" ht="57" customHeight="1" x14ac:dyDescent="0.25">
      <c r="A22" s="113">
        <v>10</v>
      </c>
      <c r="B22" s="131" t="s">
        <v>88</v>
      </c>
      <c r="C22" s="113" t="s">
        <v>81</v>
      </c>
      <c r="D22" s="113">
        <v>12</v>
      </c>
      <c r="E22" s="113">
        <v>15</v>
      </c>
      <c r="F22" s="113">
        <v>15</v>
      </c>
      <c r="G22" s="113">
        <v>15</v>
      </c>
    </row>
    <row r="23" spans="1:7" ht="15.75" x14ac:dyDescent="0.25">
      <c r="A23" s="31"/>
    </row>
    <row r="24" spans="1:7" ht="15.75" x14ac:dyDescent="0.25">
      <c r="A24" s="31"/>
    </row>
    <row r="25" spans="1:7" ht="15.75" x14ac:dyDescent="0.25">
      <c r="A25" s="31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B11" sqref="B11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2" spans="1:11" ht="15.75" thickBot="1" x14ac:dyDescent="0.3">
      <c r="A2" s="287" t="s">
        <v>168</v>
      </c>
      <c r="B2" s="287"/>
      <c r="C2" s="287"/>
      <c r="D2" s="287"/>
      <c r="E2" s="287"/>
      <c r="G2" s="287" t="s">
        <v>169</v>
      </c>
      <c r="H2" s="287"/>
      <c r="I2" s="287"/>
      <c r="J2" s="287"/>
      <c r="K2" s="287"/>
    </row>
    <row r="3" spans="1:11" ht="111" thickBot="1" x14ac:dyDescent="0.3">
      <c r="A3" s="201" t="s">
        <v>66</v>
      </c>
      <c r="B3" s="202" t="s">
        <v>104</v>
      </c>
      <c r="C3" s="202" t="s">
        <v>164</v>
      </c>
      <c r="D3" s="202" t="s">
        <v>165</v>
      </c>
      <c r="E3" s="202" t="s">
        <v>166</v>
      </c>
      <c r="G3" s="201" t="s">
        <v>66</v>
      </c>
      <c r="H3" s="202" t="s">
        <v>104</v>
      </c>
      <c r="I3" s="202" t="s">
        <v>164</v>
      </c>
      <c r="J3" s="202" t="s">
        <v>165</v>
      </c>
      <c r="K3" s="202" t="s">
        <v>166</v>
      </c>
    </row>
    <row r="4" spans="1:11" ht="16.5" thickBot="1" x14ac:dyDescent="0.3">
      <c r="A4" s="203" t="s">
        <v>67</v>
      </c>
      <c r="B4" s="204">
        <v>8644.24</v>
      </c>
      <c r="C4" s="205">
        <v>970</v>
      </c>
      <c r="D4" s="205">
        <v>6489.74</v>
      </c>
      <c r="E4" s="205">
        <v>1184.5</v>
      </c>
      <c r="G4" s="203" t="s">
        <v>67</v>
      </c>
      <c r="H4" s="204">
        <v>8757.26</v>
      </c>
      <c r="I4" s="205">
        <v>970</v>
      </c>
      <c r="J4" s="205">
        <v>6602.76</v>
      </c>
      <c r="K4" s="205">
        <v>1184.5</v>
      </c>
    </row>
    <row r="5" spans="1:11" ht="16.5" thickBot="1" x14ac:dyDescent="0.3">
      <c r="A5" s="203" t="s">
        <v>108</v>
      </c>
      <c r="B5" s="204">
        <v>24085.677</v>
      </c>
      <c r="C5" s="205">
        <v>15798.558000000001</v>
      </c>
      <c r="D5" s="205">
        <v>7042.299</v>
      </c>
      <c r="E5" s="205">
        <v>1244.82</v>
      </c>
      <c r="G5" s="203" t="s">
        <v>108</v>
      </c>
      <c r="H5" s="204">
        <v>7059.32</v>
      </c>
      <c r="I5" s="205">
        <v>0</v>
      </c>
      <c r="J5" s="205">
        <v>5814.5</v>
      </c>
      <c r="K5" s="205">
        <v>1244.82</v>
      </c>
    </row>
    <row r="6" spans="1:11" ht="16.5" thickBot="1" x14ac:dyDescent="0.3">
      <c r="A6" s="203" t="s">
        <v>123</v>
      </c>
      <c r="B6" s="204">
        <v>74174.3</v>
      </c>
      <c r="C6" s="205">
        <v>66979.947</v>
      </c>
      <c r="D6" s="205">
        <v>6009.85</v>
      </c>
      <c r="E6" s="205">
        <v>1184.5</v>
      </c>
      <c r="G6" s="203" t="s">
        <v>123</v>
      </c>
      <c r="H6" s="204">
        <v>9203.5300000000007</v>
      </c>
      <c r="I6" s="205">
        <v>1525.03</v>
      </c>
      <c r="J6" s="205">
        <v>6494</v>
      </c>
      <c r="K6" s="205">
        <v>1184.5</v>
      </c>
    </row>
    <row r="7" spans="1:11" ht="16.5" thickBot="1" x14ac:dyDescent="0.3">
      <c r="A7" s="203" t="s">
        <v>167</v>
      </c>
      <c r="B7" s="204">
        <v>48960.203000000001</v>
      </c>
      <c r="C7" s="205">
        <v>41759.292000000001</v>
      </c>
      <c r="D7" s="205">
        <v>6016.4110000000001</v>
      </c>
      <c r="E7" s="205">
        <v>1184.5</v>
      </c>
      <c r="G7" s="203" t="s">
        <v>167</v>
      </c>
      <c r="H7" s="204">
        <v>9209.5300000000007</v>
      </c>
      <c r="I7" s="205">
        <v>1525.03</v>
      </c>
      <c r="J7" s="205">
        <v>6500</v>
      </c>
      <c r="K7" s="205">
        <v>1184.5</v>
      </c>
    </row>
    <row r="8" spans="1:11" ht="16.5" thickBot="1" x14ac:dyDescent="0.3">
      <c r="A8" s="206" t="s">
        <v>68</v>
      </c>
      <c r="B8" s="204">
        <v>155864.41800000001</v>
      </c>
      <c r="C8" s="204">
        <v>125507.79700000001</v>
      </c>
      <c r="D8" s="204">
        <v>25558.300999999999</v>
      </c>
      <c r="E8" s="204">
        <v>4798.32</v>
      </c>
      <c r="G8" s="206" t="s">
        <v>68</v>
      </c>
      <c r="H8" s="204">
        <v>34229.64</v>
      </c>
      <c r="I8" s="204">
        <v>4020.06</v>
      </c>
      <c r="J8" s="204">
        <v>25411.26</v>
      </c>
      <c r="K8" s="204">
        <v>4798.32</v>
      </c>
    </row>
  </sheetData>
  <mergeCells count="2">
    <mergeCell ref="A2:E2"/>
    <mergeCell ref="G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Приложение 4 2021 год</vt:lpstr>
      <vt:lpstr>Приложение 5</vt:lpstr>
      <vt:lpstr>Приложение 3</vt:lpstr>
      <vt:lpstr>Приложение 1</vt:lpstr>
      <vt:lpstr>Паспорт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2021-03-01T05:12:04Z</dcterms:modified>
</cp:coreProperties>
</file>