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585" windowWidth="15120" windowHeight="7530"/>
  </bookViews>
  <sheets>
    <sheet name="Смета на 2022 год" sheetId="1" r:id="rId1"/>
  </sheets>
  <definedNames>
    <definedName name="_xlnm.Print_Area" localSheetId="0">'Смета на 2022 год'!$A$1:$I$208</definedName>
  </definedNames>
  <calcPr calcId="145621" iterateDelta="1E-4"/>
</workbook>
</file>

<file path=xl/calcChain.xml><?xml version="1.0" encoding="utf-8"?>
<calcChain xmlns="http://schemas.openxmlformats.org/spreadsheetml/2006/main">
  <c r="I195" i="1" l="1"/>
  <c r="I196" i="1"/>
  <c r="I197" i="1"/>
  <c r="I190" i="1" l="1"/>
  <c r="I143" i="1"/>
  <c r="I125" i="1"/>
  <c r="I120" i="1"/>
  <c r="I116" i="1"/>
  <c r="I91" i="1"/>
  <c r="I89" i="1"/>
  <c r="I83" i="1"/>
  <c r="I82" i="1"/>
  <c r="I81" i="1"/>
  <c r="I79" i="1"/>
  <c r="I78" i="1"/>
  <c r="I77" i="1"/>
  <c r="I75" i="1"/>
  <c r="I74" i="1"/>
  <c r="I73" i="1"/>
  <c r="I70" i="1"/>
  <c r="I69" i="1"/>
  <c r="I66" i="1"/>
  <c r="I65" i="1"/>
  <c r="I64" i="1"/>
  <c r="I62" i="1"/>
  <c r="I61" i="1"/>
  <c r="I59" i="1"/>
  <c r="I58" i="1"/>
  <c r="I86" i="1"/>
  <c r="I85" i="1"/>
  <c r="I84" i="1" l="1"/>
  <c r="I80" i="1"/>
  <c r="I76" i="1"/>
  <c r="I16" i="1" l="1"/>
  <c r="I15" i="1"/>
  <c r="I14" i="1"/>
  <c r="I19" i="1"/>
  <c r="I18" i="1"/>
  <c r="I23" i="1"/>
  <c r="I22" i="1"/>
  <c r="I21" i="1"/>
  <c r="I26" i="1"/>
  <c r="I25" i="1"/>
  <c r="I29" i="1"/>
  <c r="I28" i="1"/>
  <c r="I33" i="1"/>
  <c r="I32" i="1"/>
  <c r="I31" i="1"/>
  <c r="I37" i="1"/>
  <c r="I36" i="1"/>
  <c r="I40" i="1"/>
  <c r="I39" i="1"/>
  <c r="I43" i="1"/>
  <c r="I42" i="1"/>
  <c r="I47" i="1"/>
  <c r="I46" i="1"/>
  <c r="I45" i="1"/>
  <c r="I51" i="1"/>
  <c r="I50" i="1"/>
  <c r="I49" i="1"/>
  <c r="I53" i="1"/>
  <c r="I55" i="1"/>
  <c r="I54" i="1"/>
  <c r="I63" i="1"/>
  <c r="I60" i="1"/>
  <c r="I57" i="1"/>
  <c r="I67" i="1"/>
  <c r="I72" i="1"/>
  <c r="I71" i="1" s="1"/>
  <c r="I199" i="1"/>
  <c r="I198" i="1" s="1"/>
  <c r="I193" i="1"/>
  <c r="I189" i="1"/>
  <c r="I188" i="1"/>
  <c r="I187" i="1" s="1"/>
  <c r="I179" i="1"/>
  <c r="I178" i="1"/>
  <c r="I175" i="1"/>
  <c r="I174" i="1"/>
  <c r="I173" i="1"/>
  <c r="I170" i="1"/>
  <c r="I171" i="1"/>
  <c r="I168" i="1"/>
  <c r="I167" i="1" s="1"/>
  <c r="I162" i="1"/>
  <c r="I158" i="1"/>
  <c r="I35" i="1" l="1"/>
  <c r="I56" i="1"/>
  <c r="I172" i="1"/>
  <c r="I17" i="1"/>
  <c r="I27" i="1"/>
  <c r="I24" i="1"/>
  <c r="I20" i="1"/>
  <c r="I13" i="1"/>
  <c r="I41" i="1"/>
  <c r="I48" i="1"/>
  <c r="I169" i="1"/>
  <c r="I177" i="1"/>
  <c r="I176" i="1" s="1"/>
  <c r="I52" i="1"/>
  <c r="I44" i="1"/>
  <c r="I38" i="1"/>
  <c r="I30" i="1"/>
  <c r="I155" i="1"/>
  <c r="I154" i="1"/>
  <c r="I151" i="1"/>
  <c r="I12" i="1" l="1"/>
  <c r="I34" i="1"/>
  <c r="I166" i="1"/>
  <c r="I153" i="1"/>
  <c r="I137" i="1"/>
  <c r="I136" i="1"/>
  <c r="I141" i="1"/>
  <c r="I133" i="1"/>
  <c r="I126" i="1"/>
  <c r="I127" i="1"/>
  <c r="I129" i="1"/>
  <c r="I118" i="1"/>
  <c r="I117" i="1"/>
  <c r="I121" i="1"/>
  <c r="I112" i="1"/>
  <c r="I109" i="1"/>
  <c r="I104" i="1"/>
  <c r="I100" i="1"/>
  <c r="I99" i="1"/>
  <c r="I98" i="1"/>
  <c r="I95" i="1"/>
  <c r="I94" i="1"/>
  <c r="I93" i="1"/>
  <c r="I135" i="1" l="1"/>
  <c r="I97" i="1"/>
  <c r="I96" i="1" s="1"/>
  <c r="I92" i="1"/>
  <c r="I115" i="1"/>
  <c r="I124" i="1"/>
  <c r="I152" i="1" l="1"/>
  <c r="I150" i="1" s="1"/>
  <c r="I149" i="1" s="1"/>
  <c r="I161" i="1" l="1"/>
  <c r="I160" i="1" s="1"/>
  <c r="I164" i="1" l="1"/>
  <c r="I165" i="1"/>
  <c r="I159" i="1"/>
  <c r="I157" i="1" s="1"/>
  <c r="I183" i="1"/>
  <c r="I140" i="1"/>
  <c r="I139" i="1"/>
  <c r="I163" i="1" l="1"/>
  <c r="I156" i="1" s="1"/>
  <c r="I138" i="1"/>
  <c r="I90" i="1" l="1"/>
  <c r="I88" i="1" s="1"/>
  <c r="I87" i="1" s="1"/>
  <c r="I182" i="1"/>
  <c r="I194" i="1"/>
  <c r="I192" i="1" l="1"/>
  <c r="I191" i="1" s="1"/>
  <c r="I181" i="1" l="1"/>
  <c r="I186" i="1"/>
  <c r="I185" i="1"/>
  <c r="I184" i="1" l="1"/>
  <c r="I180" i="1" l="1"/>
  <c r="I146" i="1" s="1"/>
  <c r="I144" i="1"/>
  <c r="I142" i="1" s="1"/>
  <c r="I134" i="1"/>
  <c r="I132" i="1" s="1"/>
  <c r="I130" i="1"/>
  <c r="I128" i="1" s="1"/>
  <c r="I122" i="1"/>
  <c r="I119" i="1" s="1"/>
  <c r="I114" i="1" s="1"/>
  <c r="I113" i="1"/>
  <c r="I111" i="1" s="1"/>
  <c r="I110" i="1"/>
  <c r="I108" i="1"/>
  <c r="I105" i="1"/>
  <c r="I103" i="1"/>
  <c r="I131" i="1" l="1"/>
  <c r="I107" i="1"/>
  <c r="I106" i="1" s="1"/>
  <c r="I123" i="1"/>
  <c r="I102" i="1"/>
  <c r="I101" i="1" s="1"/>
  <c r="I11" i="1" l="1"/>
  <c r="I10" i="1" s="1"/>
</calcChain>
</file>

<file path=xl/sharedStrings.xml><?xml version="1.0" encoding="utf-8"?>
<sst xmlns="http://schemas.openxmlformats.org/spreadsheetml/2006/main" count="413" uniqueCount="221">
  <si>
    <t>№ п/п</t>
  </si>
  <si>
    <t>Место проведения</t>
  </si>
  <si>
    <t>Сумма (руб.)</t>
  </si>
  <si>
    <t>Медаль</t>
  </si>
  <si>
    <t>2.</t>
  </si>
  <si>
    <t>3.</t>
  </si>
  <si>
    <t>Назначение</t>
  </si>
  <si>
    <t>ЯНВАРЬ</t>
  </si>
  <si>
    <t>4.</t>
  </si>
  <si>
    <t>5.</t>
  </si>
  <si>
    <t>ФЕВРАЛЬ</t>
  </si>
  <si>
    <t>7.</t>
  </si>
  <si>
    <t>8.</t>
  </si>
  <si>
    <t>9.</t>
  </si>
  <si>
    <t>11.</t>
  </si>
  <si>
    <t>МАРТ</t>
  </si>
  <si>
    <t>12.</t>
  </si>
  <si>
    <t>13.</t>
  </si>
  <si>
    <t>14.</t>
  </si>
  <si>
    <t>АПРЕЛЬ</t>
  </si>
  <si>
    <t>15.</t>
  </si>
  <si>
    <t>19.</t>
  </si>
  <si>
    <t>МАЙ</t>
  </si>
  <si>
    <t>21.</t>
  </si>
  <si>
    <t>22.</t>
  </si>
  <si>
    <t>май</t>
  </si>
  <si>
    <t>1 мая</t>
  </si>
  <si>
    <t>ИЮНЬ</t>
  </si>
  <si>
    <t>ИЮЛЬ</t>
  </si>
  <si>
    <t>30.</t>
  </si>
  <si>
    <t>АВГУСТ</t>
  </si>
  <si>
    <t>СЕНТЯБРЬ</t>
  </si>
  <si>
    <t>ОКТЯБРЬ</t>
  </si>
  <si>
    <t>НОЯБРЬ</t>
  </si>
  <si>
    <t>ДЕКАБРЬ</t>
  </si>
  <si>
    <t>декабрь</t>
  </si>
  <si>
    <t>проживание</t>
  </si>
  <si>
    <t>г. Арсеньев</t>
  </si>
  <si>
    <t>г. Уссурийск</t>
  </si>
  <si>
    <t>с. Чугуевка</t>
  </si>
  <si>
    <t>Наименование мероприятия</t>
  </si>
  <si>
    <t>Сроки</t>
  </si>
  <si>
    <t>Открытое Первенство и Чемпионат  Пожарского муниципального района по тяжелой атлетике</t>
  </si>
  <si>
    <t>Спартакиада ПМР, посвящённая дню Победы</t>
  </si>
  <si>
    <t>Уссурийск</t>
  </si>
  <si>
    <t>Спартакиада, посвящённая  Дню физкультурника</t>
  </si>
  <si>
    <t>Переходящий кубок по шахматам. Соевнования, посвящённые годовщине образования клуба</t>
  </si>
  <si>
    <t>Цена за еденицу (руб.)</t>
  </si>
  <si>
    <t>Количество (дни)</t>
  </si>
  <si>
    <t xml:space="preserve">Количество </t>
  </si>
  <si>
    <t>Кубок</t>
  </si>
  <si>
    <t>Всего:</t>
  </si>
  <si>
    <t>Районные соревнования</t>
  </si>
  <si>
    <t>Спартакиада, посвящённая дню образования Пожарского МР</t>
  </si>
  <si>
    <t>Суточные</t>
  </si>
  <si>
    <t>Кол-во (чел.)</t>
  </si>
  <si>
    <t>Кол-во (дни)</t>
  </si>
  <si>
    <t>УТВЕРЖДЕНА</t>
  </si>
  <si>
    <t xml:space="preserve">г. Владивосток </t>
  </si>
  <si>
    <t>медаль</t>
  </si>
  <si>
    <t>Районный летний фестиваль ГТО</t>
  </si>
  <si>
    <t>9 декабря</t>
  </si>
  <si>
    <t>26 декабря</t>
  </si>
  <si>
    <t>15 августа</t>
  </si>
  <si>
    <t>1-30 мая</t>
  </si>
  <si>
    <t>1-30 сентября</t>
  </si>
  <si>
    <t>Спортзал МОБУ СОШ № 2</t>
  </si>
  <si>
    <t xml:space="preserve"> МБУ ДК Пожарского МР </t>
  </si>
  <si>
    <t xml:space="preserve">    постановлением администрации Пожарского муниципального района Приморского края                                            </t>
  </si>
  <si>
    <t xml:space="preserve">Районный зимний фестиваль ГТО </t>
  </si>
  <si>
    <t>пгт Лучегорск , лыжная трасса</t>
  </si>
  <si>
    <t>всего:</t>
  </si>
  <si>
    <t>17 марта</t>
  </si>
  <si>
    <t>Открытое Первенство Пожарского муниципального района по самбо среди юношей и девушек</t>
  </si>
  <si>
    <t>Районные соревнования по лёгкой атлетике среди пришкольных лагерей, посвящённые дню борьбы с наркоманией</t>
  </si>
  <si>
    <t>15 июня</t>
  </si>
  <si>
    <t xml:space="preserve">пгт Лучегорск. Стадион МОБУ СОШ № 1  </t>
  </si>
  <si>
    <t>Осенний Фестиваль ГТО</t>
  </si>
  <si>
    <t>Площадка для сдачи ГТО</t>
  </si>
  <si>
    <t>Первенство  Пожарского МР по баскетболу среди девушек</t>
  </si>
  <si>
    <t>21 октября</t>
  </si>
  <si>
    <t>11-12 ноября</t>
  </si>
  <si>
    <t>Первенство  Пожарского МР по баскетболу среди юношей</t>
  </si>
  <si>
    <t>18 ноября</t>
  </si>
  <si>
    <t>пгт Лучегорск. Спортзал МОБУ СОШ № 2</t>
  </si>
  <si>
    <t xml:space="preserve">«Президентские игры»: н\теннис (2003 г.р. и моложе.)2+2 </t>
  </si>
  <si>
    <t>17 декабря</t>
  </si>
  <si>
    <t>февраль</t>
  </si>
  <si>
    <t>Участие в зимнем краевом фестивале ГТО</t>
  </si>
  <si>
    <t>март</t>
  </si>
  <si>
    <t>апрель</t>
  </si>
  <si>
    <t>Краевые соревнования по футболу «Кожаный мяч»</t>
  </si>
  <si>
    <t>Участие в  летнем краевом фестивале ГТО</t>
  </si>
  <si>
    <t>Краевая Спартакиада пенсионеров Приморского края</t>
  </si>
  <si>
    <t>Первенство Приморского края по волейболу среди юношей и девушек</t>
  </si>
  <si>
    <t>НА ПРОВЕДЕНИЕ РАЙОННЫХ И КРАЕВЫХ СПОРТИВНЫХ МЕРОПРИЯТИЙ ДЛЯ ЖИТЕЛЕЙ ПОЖАРСКОГО РАЙОНА</t>
  </si>
  <si>
    <t>Соревнования по волейболу среди смешанных команд, посвящённые Новогодним праздникам</t>
  </si>
  <si>
    <t>Соревнования по мини-футболу, посвящённые Новогодним праздникам</t>
  </si>
  <si>
    <t>по назначению</t>
  </si>
  <si>
    <t>33.</t>
  </si>
  <si>
    <t>Рождественские встречи, спортивные мероприятия</t>
  </si>
  <si>
    <t>Турнир по шахматам посвященный Новогодним праздникам</t>
  </si>
  <si>
    <t xml:space="preserve">Рождественский турнир «Маугли» </t>
  </si>
  <si>
    <t>пгт Лучегорск. Хоккейная коробка МОБУ СОШ №4</t>
  </si>
  <si>
    <t>4 января</t>
  </si>
  <si>
    <t>пгт Лучегорск. спортивный зал  МОБУ СОШ № 2</t>
  </si>
  <si>
    <t>январь</t>
  </si>
  <si>
    <t>Новостройка, площадь, каток, футбольное поле.</t>
  </si>
  <si>
    <t>5 января</t>
  </si>
  <si>
    <t>пгт Лучегорск, Стадион МОБУ СОШ № 1</t>
  </si>
  <si>
    <t>пгт Лучегорск, МБУ ДК Пожарского МР, Шахматный клуб</t>
  </si>
  <si>
    <t>15 января</t>
  </si>
  <si>
    <t>08 января</t>
  </si>
  <si>
    <t>пгт Лучегорск, Спортивный зал МБУ ДК Пожарского МР</t>
  </si>
  <si>
    <t>Наименование наград</t>
  </si>
  <si>
    <t>Лента</t>
  </si>
  <si>
    <t xml:space="preserve">Первенства Пожарского муниципального района по лыжным гонкам «Лыжня России» </t>
  </si>
  <si>
    <t>Технические соревнования по тяжелой атлетике в честь Дня защитника отечества</t>
  </si>
  <si>
    <t>Военно - патриотическая игра "Зарница", Губеровская лыжня "лыжня России"</t>
  </si>
  <si>
    <t>Соревнования по мини-футболу, посвящённые памяти героев  Даманских событий</t>
  </si>
  <si>
    <t>Турнир "Льва" по хоккею с шайбой</t>
  </si>
  <si>
    <t xml:space="preserve"> 25 й открытый Чемпионат Пожарского РМ среди мужчин  и женшин, в честь 30 летия образования ОО ДЮСШ Киокусинкай ПМР</t>
  </si>
  <si>
    <t>Открытое Первенство Пожарского района по волейболу среди смешанных команд</t>
  </si>
  <si>
    <t xml:space="preserve">пгт Лучегорск, МБУ ДК Пожарского МР </t>
  </si>
  <si>
    <t>пгт Лучегорск, зал тяжёлой атлетики</t>
  </si>
  <si>
    <t>Лучегорск</t>
  </si>
  <si>
    <t>Первенство Пожарского МР по настольному теннису</t>
  </si>
  <si>
    <t>24 апреля</t>
  </si>
  <si>
    <t>пгт Лучегорск спортивный зал МОБУ  СОШ № 2</t>
  </si>
  <si>
    <t>Открытие летнего сезона в Пожарском МР по футболу</t>
  </si>
  <si>
    <t>Спартакиада губеровского с.п., посвящённая дню Победы</t>
  </si>
  <si>
    <t>пгт Лучегорск , стадион МОБУ СОШ № 1</t>
  </si>
  <si>
    <t>8 - 9 мая</t>
  </si>
  <si>
    <t>Новостройка, Площадь СДК</t>
  </si>
  <si>
    <t>Значки</t>
  </si>
  <si>
    <t>июнь</t>
  </si>
  <si>
    <t xml:space="preserve">Велогонка ПМР, посвященная Всемирному дню велосипедиста и Дню защиты детей </t>
  </si>
  <si>
    <t>05 июня</t>
  </si>
  <si>
    <t>лента</t>
  </si>
  <si>
    <t>Футбол среди детей летних лагерей и детского футбольного клуба "Перспектива"</t>
  </si>
  <si>
    <t>8,15,17 июля</t>
  </si>
  <si>
    <t>10 сентября</t>
  </si>
  <si>
    <t>Закрытие футбольного сезона</t>
  </si>
  <si>
    <t>30 октября</t>
  </si>
  <si>
    <t>Открытое Первенство Пожарского муниципального района по самбо среди юношей и девушек в честь Всемирного дня Самбо</t>
  </si>
  <si>
    <t xml:space="preserve">Открытое Первенство Пожарского района по волейболу среди юношей и девушек </t>
  </si>
  <si>
    <t>Предновогодний турнир по тяжелой атлетике Юный боготырь</t>
  </si>
  <si>
    <t xml:space="preserve">пгт Лучегорск,Зал тяжелой атлетики </t>
  </si>
  <si>
    <t>Краевые, Всероссийские, ДФО спортивные мероприятия</t>
  </si>
  <si>
    <t>суточные</t>
  </si>
  <si>
    <t>Открытая Всероссийская массовая лыжная гонка «Лыжня России»</t>
  </si>
  <si>
    <t>12 февраля</t>
  </si>
  <si>
    <t xml:space="preserve">с. Калиновка, Приморский край  </t>
  </si>
  <si>
    <t>Краевые финальные соревнования юных хоккеистов «Золотая шайба» 12-13 лет</t>
  </si>
  <si>
    <t>Участие команды Пожарского  муниципального района в краевых финальных соревнованиях юных хоккеистов «Золотая шайба» 15-16 лет</t>
  </si>
  <si>
    <t>Первенство Приморского края по самбо, сумо среди девушек и юношей (младший, старший) возраст</t>
  </si>
  <si>
    <t>по вызову</t>
  </si>
  <si>
    <t>февраль-март</t>
  </si>
  <si>
    <t xml:space="preserve">Краевой турнир по хоккею среди сельских команд на призы Регионального отделения ВПП «Единая Россия» </t>
  </si>
  <si>
    <t>Первенство Приморского края по тяжелой атлетике среди юношей и девушек</t>
  </si>
  <si>
    <t>стартовый взнос</t>
  </si>
  <si>
    <t xml:space="preserve">Чемпионат и Первенство Приморского края по киокусинкай </t>
  </si>
  <si>
    <t xml:space="preserve">Турнир по Футболу среди ветеранов в г. Бикин </t>
  </si>
  <si>
    <t>13 июня</t>
  </si>
  <si>
    <t>г. Бикин</t>
  </si>
  <si>
    <t>Турнир по Футболу в г. Дальнереченск</t>
  </si>
  <si>
    <t>12 июня</t>
  </si>
  <si>
    <t>г Дальнереченск</t>
  </si>
  <si>
    <t>с 8 по 11 июля</t>
  </si>
  <si>
    <t>Соревнования по футбол среди ветеранов , посвящённые памяти С. Бузило</t>
  </si>
  <si>
    <t>г. Дальнереченск</t>
  </si>
  <si>
    <t>пгт Лучегорск, лыжная трасса</t>
  </si>
  <si>
    <t>пгт Лучегорск Зал тяжелой атлетики</t>
  </si>
  <si>
    <t xml:space="preserve">Новостройка, лыжная трасса </t>
  </si>
  <si>
    <t>26 февраля по 20 марта</t>
  </si>
  <si>
    <t>пгт Лучегорск стадион МОБУ СОШ № 1</t>
  </si>
  <si>
    <t>26-27 февраля</t>
  </si>
  <si>
    <t>36.</t>
  </si>
  <si>
    <t>37.</t>
  </si>
  <si>
    <t>39.</t>
  </si>
  <si>
    <t>42.</t>
  </si>
  <si>
    <t>46.</t>
  </si>
  <si>
    <t>50.</t>
  </si>
  <si>
    <t>55.</t>
  </si>
  <si>
    <t>57.</t>
  </si>
  <si>
    <t>59.</t>
  </si>
  <si>
    <t>64.</t>
  </si>
  <si>
    <t>66.</t>
  </si>
  <si>
    <t>68.</t>
  </si>
  <si>
    <t>69.</t>
  </si>
  <si>
    <t>70.</t>
  </si>
  <si>
    <t>71.</t>
  </si>
  <si>
    <t>73.</t>
  </si>
  <si>
    <t>74.</t>
  </si>
  <si>
    <t>75.</t>
  </si>
  <si>
    <t>79.</t>
  </si>
  <si>
    <t>80.</t>
  </si>
  <si>
    <t>81.</t>
  </si>
  <si>
    <t>83.</t>
  </si>
  <si>
    <t>86.</t>
  </si>
  <si>
    <t>87.</t>
  </si>
  <si>
    <t>88.</t>
  </si>
  <si>
    <t>92.</t>
  </si>
  <si>
    <t>100.</t>
  </si>
  <si>
    <t>101.</t>
  </si>
  <si>
    <t>102.</t>
  </si>
  <si>
    <t>103.</t>
  </si>
  <si>
    <t>107.</t>
  </si>
  <si>
    <t>113.</t>
  </si>
  <si>
    <t>Смету составил главный специалист отдела физической культуры и спорта администрации Пожарского муниципального района</t>
  </si>
  <si>
    <t>Дегтярев С.В.</t>
  </si>
  <si>
    <t>___________________________</t>
  </si>
  <si>
    <t>ИТОГО: на 2022 год</t>
  </si>
  <si>
    <t>на 2022 год</t>
  </si>
  <si>
    <t>от "____" __________ 2021 года № ________</t>
  </si>
  <si>
    <t>проезд Ж/Д</t>
  </si>
  <si>
    <t>Проезд Ж/Д</t>
  </si>
  <si>
    <t>г. Владивосток</t>
  </si>
  <si>
    <t>Летняя спартакиада трудовых коллективов Приморского края</t>
  </si>
  <si>
    <t>сентябрь</t>
  </si>
  <si>
    <t>ПРЕДВАРИТЕЛЬНАЯ СМЕТА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</si>
</sst>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6" xfId="0" applyBorder="1"/>
    <xf numFmtId="0" fontId="0" fillId="0" borderId="0" xfId="0" applyAlignment="1">
      <alignment horizont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vertical="top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3" fillId="0" borderId="6" xfId="0" applyFont="1" applyBorder="1" applyAlignment="1">
      <alignment horizontal="left" vertical="top" wrapText="1"/>
    </xf>
    <xf numFmtId="14" fontId="1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top" wrapText="1"/>
    </xf>
    <xf numFmtId="0" fontId="11" fillId="0" borderId="6" xfId="0" applyFont="1" applyBorder="1"/>
    <xf numFmtId="0" fontId="5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top" wrapText="1"/>
    </xf>
    <xf numFmtId="0" fontId="2" fillId="3" borderId="6" xfId="0" applyFont="1" applyFill="1" applyBorder="1"/>
    <xf numFmtId="0" fontId="2" fillId="0" borderId="6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3" borderId="6" xfId="0" applyFont="1" applyFill="1" applyBorder="1" applyAlignment="1">
      <alignment vertical="top" wrapText="1"/>
    </xf>
    <xf numFmtId="0" fontId="8" fillId="0" borderId="2" xfId="0" applyFont="1" applyBorder="1" applyAlignment="1">
      <alignment horizontal="left"/>
    </xf>
    <xf numFmtId="0" fontId="1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11" fillId="3" borderId="6" xfId="0" applyFont="1" applyFill="1" applyBorder="1"/>
    <xf numFmtId="0" fontId="18" fillId="0" borderId="5" xfId="0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0" fillId="0" borderId="0" xfId="0" applyFont="1" applyBorder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left" vertical="top" wrapText="1"/>
    </xf>
    <xf numFmtId="0" fontId="15" fillId="3" borderId="6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18" fillId="3" borderId="6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7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1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1" xfId="0" applyFont="1" applyBorder="1" applyAlignment="1">
      <alignment horizontal="right"/>
    </xf>
    <xf numFmtId="0" fontId="15" fillId="0" borderId="6" xfId="0" applyFont="1" applyBorder="1" applyAlignment="1">
      <alignment horizontal="right" vertical="center" wrapText="1"/>
    </xf>
    <xf numFmtId="0" fontId="18" fillId="3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 vertical="top" wrapText="1"/>
    </xf>
    <xf numFmtId="0" fontId="15" fillId="0" borderId="6" xfId="0" applyFont="1" applyBorder="1"/>
    <xf numFmtId="0" fontId="9" fillId="0" borderId="6" xfId="0" applyFont="1" applyBorder="1" applyAlignment="1">
      <alignment horizontal="right" vertical="top" wrapText="1"/>
    </xf>
    <xf numFmtId="0" fontId="15" fillId="0" borderId="6" xfId="0" applyFont="1" applyBorder="1" applyAlignment="1">
      <alignment vertical="top" wrapText="1"/>
    </xf>
    <xf numFmtId="0" fontId="9" fillId="3" borderId="6" xfId="0" applyFont="1" applyFill="1" applyBorder="1" applyAlignment="1">
      <alignment horizontal="right" vertical="top" wrapText="1"/>
    </xf>
    <xf numFmtId="0" fontId="21" fillId="3" borderId="6" xfId="0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right" vertical="top" wrapText="1"/>
    </xf>
    <xf numFmtId="0" fontId="18" fillId="3" borderId="6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right"/>
    </xf>
    <xf numFmtId="0" fontId="18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right" vertical="top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8" fillId="3" borderId="6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right" vertical="top" wrapText="1"/>
    </xf>
    <xf numFmtId="0" fontId="1" fillId="3" borderId="6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right" vertical="top" wrapText="1"/>
    </xf>
    <xf numFmtId="0" fontId="1" fillId="3" borderId="6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center" vertical="top"/>
    </xf>
    <xf numFmtId="0" fontId="23" fillId="0" borderId="6" xfId="0" applyFont="1" applyBorder="1" applyAlignment="1">
      <alignment horizontal="right" vertical="top"/>
    </xf>
    <xf numFmtId="0" fontId="18" fillId="0" borderId="7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1" fillId="0" borderId="6" xfId="0" applyFont="1" applyBorder="1" applyAlignment="1"/>
    <xf numFmtId="0" fontId="5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vertical="top" wrapText="1"/>
    </xf>
    <xf numFmtId="0" fontId="8" fillId="0" borderId="6" xfId="0" applyFont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vertical="top" wrapText="1"/>
    </xf>
    <xf numFmtId="0" fontId="8" fillId="3" borderId="6" xfId="0" applyFont="1" applyFill="1" applyBorder="1" applyAlignment="1">
      <alignment horizontal="left" vertical="top"/>
    </xf>
    <xf numFmtId="0" fontId="11" fillId="3" borderId="6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1" fontId="17" fillId="0" borderId="6" xfId="0" applyNumberFormat="1" applyFont="1" applyBorder="1" applyAlignment="1"/>
    <xf numFmtId="0" fontId="18" fillId="3" borderId="5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/>
    <xf numFmtId="0" fontId="1" fillId="2" borderId="3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3" borderId="4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top" wrapText="1"/>
    </xf>
    <xf numFmtId="0" fontId="21" fillId="0" borderId="7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8" fillId="3" borderId="7" xfId="0" applyFont="1" applyFill="1" applyBorder="1" applyAlignment="1">
      <alignment horizontal="left" vertical="center" wrapText="1"/>
    </xf>
    <xf numFmtId="0" fontId="18" fillId="3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8" fillId="3" borderId="3" xfId="0" applyFont="1" applyFill="1" applyBorder="1" applyAlignment="1">
      <alignment horizontal="left" vertical="top" wrapText="1"/>
    </xf>
    <xf numFmtId="0" fontId="18" fillId="3" borderId="7" xfId="0" applyFont="1" applyFill="1" applyBorder="1" applyAlignment="1">
      <alignment horizontal="left" vertical="top" wrapText="1"/>
    </xf>
    <xf numFmtId="0" fontId="18" fillId="3" borderId="8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left" vertical="top" wrapText="1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8" fillId="3" borderId="3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16" fillId="3" borderId="7" xfId="0" applyFont="1" applyFill="1" applyBorder="1" applyAlignment="1">
      <alignment horizontal="left" vertical="top" wrapText="1"/>
    </xf>
    <xf numFmtId="0" fontId="16" fillId="3" borderId="8" xfId="0" applyFont="1" applyFill="1" applyBorder="1" applyAlignment="1">
      <alignment horizontal="left" vertical="top" wrapText="1"/>
    </xf>
    <xf numFmtId="0" fontId="18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 wrapText="1"/>
    </xf>
    <xf numFmtId="0" fontId="0" fillId="3" borderId="8" xfId="0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8" fillId="3" borderId="7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wrapText="1"/>
    </xf>
    <xf numFmtId="0" fontId="18" fillId="3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11" fillId="2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8" fillId="3" borderId="3" xfId="0" applyFont="1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8" fillId="3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6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14" fontId="19" fillId="0" borderId="3" xfId="0" applyNumberFormat="1" applyFont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center" vertical="center" wrapText="1"/>
    </xf>
    <xf numFmtId="14" fontId="19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21" fillId="3" borderId="7" xfId="0" applyFont="1" applyFill="1" applyBorder="1" applyAlignment="1">
      <alignment horizontal="center" vertical="top" wrapText="1"/>
    </xf>
    <xf numFmtId="0" fontId="21" fillId="3" borderId="8" xfId="0" applyFont="1" applyFill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top" wrapText="1"/>
    </xf>
    <xf numFmtId="14" fontId="1" fillId="0" borderId="7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8"/>
  <sheetViews>
    <sheetView tabSelected="1" workbookViewId="0">
      <selection activeCell="B7" sqref="B7:I7"/>
    </sheetView>
  </sheetViews>
  <sheetFormatPr defaultRowHeight="15" x14ac:dyDescent="0.25"/>
  <cols>
    <col min="1" max="1" width="5" style="32" customWidth="1"/>
    <col min="2" max="2" width="45.85546875" style="34" customWidth="1"/>
    <col min="3" max="3" width="11.28515625" customWidth="1"/>
    <col min="4" max="4" width="20.5703125" customWidth="1"/>
    <col min="5" max="5" width="14.85546875" customWidth="1"/>
    <col min="8" max="8" width="10.28515625" customWidth="1"/>
    <col min="9" max="9" width="17.7109375" customWidth="1"/>
    <col min="11" max="11" width="11.42578125" bestFit="1" customWidth="1"/>
  </cols>
  <sheetData>
    <row r="1" spans="1:11" ht="28.5" customHeight="1" x14ac:dyDescent="0.25">
      <c r="E1" s="210" t="s">
        <v>57</v>
      </c>
      <c r="F1" s="210"/>
      <c r="G1" s="210"/>
      <c r="H1" s="210"/>
      <c r="I1" s="210"/>
    </row>
    <row r="2" spans="1:11" ht="43.5" customHeight="1" x14ac:dyDescent="0.25">
      <c r="E2" s="211" t="s">
        <v>68</v>
      </c>
      <c r="F2" s="211"/>
      <c r="G2" s="211"/>
      <c r="H2" s="211"/>
      <c r="I2" s="211"/>
    </row>
    <row r="3" spans="1:11" ht="15" customHeight="1" x14ac:dyDescent="0.25">
      <c r="E3" s="212" t="s">
        <v>214</v>
      </c>
      <c r="F3" s="212"/>
      <c r="G3" s="212"/>
      <c r="H3" s="212"/>
      <c r="I3" s="212"/>
    </row>
    <row r="5" spans="1:11" ht="15.75" x14ac:dyDescent="0.25">
      <c r="A5" s="30"/>
      <c r="B5" s="213" t="s">
        <v>220</v>
      </c>
      <c r="C5" s="213"/>
      <c r="D5" s="213"/>
      <c r="E5" s="213"/>
      <c r="F5" s="213"/>
      <c r="G5" s="213"/>
      <c r="H5" s="213"/>
      <c r="I5" s="213"/>
    </row>
    <row r="6" spans="1:11" s="6" customFormat="1" ht="15.75" x14ac:dyDescent="0.25">
      <c r="A6" s="213" t="s">
        <v>95</v>
      </c>
      <c r="B6" s="226"/>
      <c r="C6" s="226"/>
      <c r="D6" s="226"/>
      <c r="E6" s="226"/>
      <c r="F6" s="226"/>
      <c r="G6" s="226"/>
      <c r="H6" s="226"/>
      <c r="I6" s="226"/>
    </row>
    <row r="7" spans="1:11" s="6" customFormat="1" ht="15.75" x14ac:dyDescent="0.25">
      <c r="A7" s="30"/>
      <c r="B7" s="213" t="s">
        <v>213</v>
      </c>
      <c r="C7" s="213"/>
      <c r="D7" s="213"/>
      <c r="E7" s="213"/>
      <c r="F7" s="213"/>
      <c r="G7" s="213"/>
      <c r="H7" s="213"/>
      <c r="I7" s="213"/>
    </row>
    <row r="8" spans="1:11" ht="17.25" customHeight="1" x14ac:dyDescent="0.25">
      <c r="A8" s="30"/>
      <c r="C8" s="1"/>
      <c r="D8" s="2"/>
      <c r="F8" s="3"/>
      <c r="G8" s="3"/>
      <c r="H8" s="3"/>
      <c r="I8" s="4"/>
    </row>
    <row r="9" spans="1:11" ht="38.25" x14ac:dyDescent="0.25">
      <c r="A9" s="26" t="s">
        <v>0</v>
      </c>
      <c r="B9" s="35" t="s">
        <v>40</v>
      </c>
      <c r="C9" s="21" t="s">
        <v>41</v>
      </c>
      <c r="D9" s="21" t="s">
        <v>1</v>
      </c>
      <c r="E9" s="21" t="s">
        <v>114</v>
      </c>
      <c r="F9" s="20" t="s">
        <v>48</v>
      </c>
      <c r="G9" s="20" t="s">
        <v>49</v>
      </c>
      <c r="H9" s="20" t="s">
        <v>47</v>
      </c>
      <c r="I9" s="21" t="s">
        <v>2</v>
      </c>
      <c r="J9" s="27"/>
      <c r="K9" s="29"/>
    </row>
    <row r="10" spans="1:11" ht="21.75" customHeight="1" x14ac:dyDescent="0.25">
      <c r="A10" s="214" t="s">
        <v>212</v>
      </c>
      <c r="B10" s="215"/>
      <c r="C10" s="215"/>
      <c r="D10" s="215"/>
      <c r="E10" s="215"/>
      <c r="F10" s="215"/>
      <c r="G10" s="215"/>
      <c r="H10" s="216"/>
      <c r="I10" s="25">
        <f>I11+I146</f>
        <v>475740</v>
      </c>
      <c r="J10" s="29"/>
      <c r="K10" s="29"/>
    </row>
    <row r="11" spans="1:11" ht="24.75" customHeight="1" x14ac:dyDescent="0.35">
      <c r="A11" s="220" t="s">
        <v>52</v>
      </c>
      <c r="B11" s="221"/>
      <c r="C11" s="221"/>
      <c r="D11" s="221"/>
      <c r="E11" s="221"/>
      <c r="F11" s="221"/>
      <c r="G11" s="221"/>
      <c r="H11" s="222"/>
      <c r="I11" s="44">
        <f>I12+I34+I56+I67+I71+I87+I96+I101+I106+I114+I123+I131</f>
        <v>148340</v>
      </c>
      <c r="J11" s="29"/>
      <c r="K11" s="29"/>
    </row>
    <row r="12" spans="1:11" ht="24.75" customHeight="1" x14ac:dyDescent="0.25">
      <c r="A12" s="223" t="s">
        <v>7</v>
      </c>
      <c r="B12" s="224"/>
      <c r="C12" s="224"/>
      <c r="D12" s="224"/>
      <c r="E12" s="224"/>
      <c r="F12" s="224"/>
      <c r="G12" s="224"/>
      <c r="H12" s="225"/>
      <c r="I12" s="61">
        <f>I13+I17+I20+I24+I27+I30</f>
        <v>32020</v>
      </c>
      <c r="J12" s="29"/>
    </row>
    <row r="13" spans="1:11" ht="16.5" customHeight="1" x14ac:dyDescent="0.25">
      <c r="A13" s="229" t="s">
        <v>4</v>
      </c>
      <c r="B13" s="204" t="s">
        <v>96</v>
      </c>
      <c r="C13" s="207" t="s">
        <v>104</v>
      </c>
      <c r="D13" s="207" t="s">
        <v>105</v>
      </c>
      <c r="E13" s="227" t="s">
        <v>71</v>
      </c>
      <c r="F13" s="228"/>
      <c r="G13" s="228"/>
      <c r="H13" s="228"/>
      <c r="I13" s="102">
        <f>I14+I15+I16</f>
        <v>7800</v>
      </c>
      <c r="J13" s="29"/>
      <c r="K13" s="29"/>
    </row>
    <row r="14" spans="1:11" ht="14.25" customHeight="1" x14ac:dyDescent="0.25">
      <c r="A14" s="230"/>
      <c r="B14" s="205"/>
      <c r="C14" s="208"/>
      <c r="D14" s="208"/>
      <c r="E14" s="140" t="s">
        <v>50</v>
      </c>
      <c r="F14" s="140"/>
      <c r="G14" s="127">
        <v>6</v>
      </c>
      <c r="H14" s="127">
        <v>500</v>
      </c>
      <c r="I14" s="8">
        <f>G14*H14</f>
        <v>3000</v>
      </c>
      <c r="J14" s="29"/>
      <c r="K14" s="29"/>
    </row>
    <row r="15" spans="1:11" ht="12" customHeight="1" x14ac:dyDescent="0.25">
      <c r="A15" s="230"/>
      <c r="B15" s="205"/>
      <c r="C15" s="208"/>
      <c r="D15" s="208"/>
      <c r="E15" s="140" t="s">
        <v>3</v>
      </c>
      <c r="F15" s="140"/>
      <c r="G15" s="127">
        <v>60</v>
      </c>
      <c r="H15" s="127">
        <v>60</v>
      </c>
      <c r="I15" s="8">
        <f>G15*H15</f>
        <v>3600</v>
      </c>
      <c r="J15" s="29"/>
      <c r="K15" s="29"/>
    </row>
    <row r="16" spans="1:11" ht="13.5" customHeight="1" x14ac:dyDescent="0.25">
      <c r="A16" s="231"/>
      <c r="B16" s="205"/>
      <c r="C16" s="208"/>
      <c r="D16" s="208"/>
      <c r="E16" s="140" t="s">
        <v>115</v>
      </c>
      <c r="F16" s="140"/>
      <c r="G16" s="127">
        <v>60</v>
      </c>
      <c r="H16" s="127">
        <v>20</v>
      </c>
      <c r="I16" s="8">
        <f>G16*H16</f>
        <v>1200</v>
      </c>
      <c r="J16" s="29"/>
      <c r="K16" s="29"/>
    </row>
    <row r="17" spans="1:11" ht="13.5" customHeight="1" x14ac:dyDescent="0.25">
      <c r="A17" s="229" t="s">
        <v>5</v>
      </c>
      <c r="B17" s="250" t="s">
        <v>100</v>
      </c>
      <c r="C17" s="207" t="s">
        <v>106</v>
      </c>
      <c r="D17" s="207" t="s">
        <v>107</v>
      </c>
      <c r="E17" s="227" t="s">
        <v>71</v>
      </c>
      <c r="F17" s="228"/>
      <c r="G17" s="228"/>
      <c r="H17" s="228"/>
      <c r="I17" s="105">
        <f>I18+I19</f>
        <v>4000</v>
      </c>
      <c r="J17" s="29"/>
      <c r="K17" s="29"/>
    </row>
    <row r="18" spans="1:11" ht="15" customHeight="1" x14ac:dyDescent="0.25">
      <c r="A18" s="230"/>
      <c r="B18" s="251"/>
      <c r="C18" s="208"/>
      <c r="D18" s="208"/>
      <c r="E18" s="103" t="s">
        <v>3</v>
      </c>
      <c r="F18" s="92"/>
      <c r="G18" s="92">
        <v>50</v>
      </c>
      <c r="H18" s="92">
        <v>60</v>
      </c>
      <c r="I18" s="60">
        <f>G18*H18</f>
        <v>3000</v>
      </c>
      <c r="J18" s="29"/>
      <c r="K18" s="29"/>
    </row>
    <row r="19" spans="1:11" ht="13.5" customHeight="1" x14ac:dyDescent="0.25">
      <c r="A19" s="231"/>
      <c r="B19" s="252"/>
      <c r="C19" s="209"/>
      <c r="D19" s="209"/>
      <c r="E19" s="104" t="s">
        <v>115</v>
      </c>
      <c r="F19" s="91"/>
      <c r="G19" s="91">
        <v>50</v>
      </c>
      <c r="H19" s="91">
        <v>20</v>
      </c>
      <c r="I19" s="60">
        <f>G19*H19</f>
        <v>1000</v>
      </c>
      <c r="J19" s="29"/>
      <c r="K19" s="29"/>
    </row>
    <row r="20" spans="1:11" ht="17.25" customHeight="1" x14ac:dyDescent="0.25">
      <c r="A20" s="229" t="s">
        <v>8</v>
      </c>
      <c r="B20" s="204" t="s">
        <v>97</v>
      </c>
      <c r="C20" s="207" t="s">
        <v>108</v>
      </c>
      <c r="D20" s="207" t="s">
        <v>109</v>
      </c>
      <c r="E20" s="240" t="s">
        <v>51</v>
      </c>
      <c r="F20" s="221"/>
      <c r="G20" s="221"/>
      <c r="H20" s="222"/>
      <c r="I20" s="106">
        <f>I21+I22+I23</f>
        <v>3900</v>
      </c>
      <c r="J20" s="29"/>
      <c r="K20" s="29"/>
    </row>
    <row r="21" spans="1:11" ht="13.5" customHeight="1" x14ac:dyDescent="0.25">
      <c r="A21" s="230"/>
      <c r="B21" s="205"/>
      <c r="C21" s="208"/>
      <c r="D21" s="208"/>
      <c r="E21" s="104" t="s">
        <v>50</v>
      </c>
      <c r="F21" s="91"/>
      <c r="G21" s="91">
        <v>3</v>
      </c>
      <c r="H21" s="91">
        <v>500</v>
      </c>
      <c r="I21" s="60">
        <f>G21*H21</f>
        <v>1500</v>
      </c>
      <c r="J21" s="29"/>
      <c r="K21" s="29"/>
    </row>
    <row r="22" spans="1:11" ht="13.5" customHeight="1" x14ac:dyDescent="0.25">
      <c r="A22" s="230"/>
      <c r="B22" s="205"/>
      <c r="C22" s="208"/>
      <c r="D22" s="208"/>
      <c r="E22" s="104" t="s">
        <v>3</v>
      </c>
      <c r="F22" s="91"/>
      <c r="G22" s="91">
        <v>30</v>
      </c>
      <c r="H22" s="91">
        <v>60</v>
      </c>
      <c r="I22" s="60">
        <f>G22*H22</f>
        <v>1800</v>
      </c>
      <c r="J22" s="29"/>
      <c r="K22" s="29"/>
    </row>
    <row r="23" spans="1:11" ht="16.5" customHeight="1" x14ac:dyDescent="0.25">
      <c r="A23" s="231"/>
      <c r="B23" s="206"/>
      <c r="C23" s="209"/>
      <c r="D23" s="209"/>
      <c r="E23" s="104" t="s">
        <v>115</v>
      </c>
      <c r="F23" s="91"/>
      <c r="G23" s="91">
        <v>30</v>
      </c>
      <c r="H23" s="91">
        <v>20</v>
      </c>
      <c r="I23" s="60">
        <f>G23*H23</f>
        <v>600</v>
      </c>
      <c r="J23" s="29"/>
      <c r="K23" s="29"/>
    </row>
    <row r="24" spans="1:11" ht="16.5" customHeight="1" x14ac:dyDescent="0.25">
      <c r="A24" s="229" t="s">
        <v>9</v>
      </c>
      <c r="B24" s="204" t="s">
        <v>101</v>
      </c>
      <c r="C24" s="207" t="s">
        <v>108</v>
      </c>
      <c r="D24" s="207" t="s">
        <v>110</v>
      </c>
      <c r="E24" s="240" t="s">
        <v>71</v>
      </c>
      <c r="F24" s="221"/>
      <c r="G24" s="221"/>
      <c r="H24" s="222"/>
      <c r="I24" s="106">
        <f>I25+I26</f>
        <v>240</v>
      </c>
      <c r="J24" s="29"/>
      <c r="K24" s="29"/>
    </row>
    <row r="25" spans="1:11" ht="16.5" customHeight="1" x14ac:dyDescent="0.25">
      <c r="A25" s="230"/>
      <c r="B25" s="205"/>
      <c r="C25" s="208"/>
      <c r="D25" s="208"/>
      <c r="E25" s="104" t="s">
        <v>3</v>
      </c>
      <c r="F25" s="91"/>
      <c r="G25" s="91">
        <v>3</v>
      </c>
      <c r="H25" s="91">
        <v>60</v>
      </c>
      <c r="I25" s="60">
        <f>G25*H25</f>
        <v>180</v>
      </c>
      <c r="J25" s="29"/>
      <c r="K25" s="29"/>
    </row>
    <row r="26" spans="1:11" ht="18.75" customHeight="1" x14ac:dyDescent="0.25">
      <c r="A26" s="231"/>
      <c r="B26" s="206"/>
      <c r="C26" s="209"/>
      <c r="D26" s="209"/>
      <c r="E26" s="104" t="s">
        <v>115</v>
      </c>
      <c r="F26" s="91"/>
      <c r="G26" s="91">
        <v>3</v>
      </c>
      <c r="H26" s="91">
        <v>20</v>
      </c>
      <c r="I26" s="60">
        <f>G26*H26</f>
        <v>60</v>
      </c>
      <c r="J26" s="29"/>
      <c r="K26" s="29"/>
    </row>
    <row r="27" spans="1:11" ht="15.75" customHeight="1" x14ac:dyDescent="0.25">
      <c r="A27" s="229" t="s">
        <v>11</v>
      </c>
      <c r="B27" s="204" t="s">
        <v>69</v>
      </c>
      <c r="C27" s="334" t="s">
        <v>111</v>
      </c>
      <c r="D27" s="207" t="s">
        <v>70</v>
      </c>
      <c r="E27" s="240" t="s">
        <v>71</v>
      </c>
      <c r="F27" s="221"/>
      <c r="G27" s="221"/>
      <c r="H27" s="222"/>
      <c r="I27" s="106">
        <f>I28+I29</f>
        <v>1280</v>
      </c>
      <c r="J27" s="29"/>
      <c r="K27" s="29"/>
    </row>
    <row r="28" spans="1:11" ht="15.75" customHeight="1" x14ac:dyDescent="0.25">
      <c r="A28" s="230"/>
      <c r="B28" s="205"/>
      <c r="C28" s="335"/>
      <c r="D28" s="208"/>
      <c r="E28" s="104" t="s">
        <v>3</v>
      </c>
      <c r="F28" s="91"/>
      <c r="G28" s="91">
        <v>16</v>
      </c>
      <c r="H28" s="91">
        <v>60</v>
      </c>
      <c r="I28" s="60">
        <f>G28*H28</f>
        <v>960</v>
      </c>
      <c r="J28" s="29"/>
      <c r="K28" s="29"/>
    </row>
    <row r="29" spans="1:11" ht="15.75" customHeight="1" x14ac:dyDescent="0.25">
      <c r="A29" s="230"/>
      <c r="B29" s="205"/>
      <c r="C29" s="335"/>
      <c r="D29" s="208"/>
      <c r="E29" s="104" t="s">
        <v>115</v>
      </c>
      <c r="F29" s="91"/>
      <c r="G29" s="91">
        <v>16</v>
      </c>
      <c r="H29" s="91">
        <v>20</v>
      </c>
      <c r="I29" s="60">
        <f>G29*H29</f>
        <v>320</v>
      </c>
      <c r="J29" s="29"/>
      <c r="K29" s="29"/>
    </row>
    <row r="30" spans="1:11" ht="18" customHeight="1" x14ac:dyDescent="0.25">
      <c r="A30" s="229" t="s">
        <v>12</v>
      </c>
      <c r="B30" s="204" t="s">
        <v>102</v>
      </c>
      <c r="C30" s="334" t="s">
        <v>112</v>
      </c>
      <c r="D30" s="207" t="s">
        <v>113</v>
      </c>
      <c r="E30" s="201" t="s">
        <v>71</v>
      </c>
      <c r="F30" s="202"/>
      <c r="G30" s="202"/>
      <c r="H30" s="203"/>
      <c r="I30" s="111">
        <f>I31+I32+I33</f>
        <v>14800</v>
      </c>
      <c r="J30" s="29"/>
      <c r="K30" s="29"/>
    </row>
    <row r="31" spans="1:11" ht="18" customHeight="1" x14ac:dyDescent="0.25">
      <c r="A31" s="230"/>
      <c r="B31" s="205"/>
      <c r="C31" s="335"/>
      <c r="D31" s="208"/>
      <c r="E31" s="59" t="s">
        <v>50</v>
      </c>
      <c r="F31" s="125"/>
      <c r="G31" s="125">
        <v>20</v>
      </c>
      <c r="H31" s="125">
        <v>500</v>
      </c>
      <c r="I31" s="41">
        <f>H31*G31</f>
        <v>10000</v>
      </c>
      <c r="J31" s="29"/>
      <c r="K31" s="29"/>
    </row>
    <row r="32" spans="1:11" ht="18" customHeight="1" x14ac:dyDescent="0.25">
      <c r="A32" s="230"/>
      <c r="B32" s="205"/>
      <c r="C32" s="335"/>
      <c r="D32" s="208"/>
      <c r="E32" s="59" t="s">
        <v>3</v>
      </c>
      <c r="F32" s="125"/>
      <c r="G32" s="125">
        <v>60</v>
      </c>
      <c r="H32" s="125">
        <v>60</v>
      </c>
      <c r="I32" s="41">
        <f>H32*G32</f>
        <v>3600</v>
      </c>
      <c r="J32" s="29"/>
      <c r="K32" s="29"/>
    </row>
    <row r="33" spans="1:11" ht="17.25" customHeight="1" x14ac:dyDescent="0.25">
      <c r="A33" s="231"/>
      <c r="B33" s="206"/>
      <c r="C33" s="336"/>
      <c r="D33" s="209"/>
      <c r="E33" s="59" t="s">
        <v>115</v>
      </c>
      <c r="F33" s="125"/>
      <c r="G33" s="125">
        <v>60</v>
      </c>
      <c r="H33" s="125">
        <v>20</v>
      </c>
      <c r="I33" s="41">
        <f>H33*G33</f>
        <v>1200</v>
      </c>
      <c r="J33" s="29"/>
      <c r="K33" s="29"/>
    </row>
    <row r="34" spans="1:11" ht="16.5" customHeight="1" x14ac:dyDescent="0.25">
      <c r="A34" s="217" t="s">
        <v>10</v>
      </c>
      <c r="B34" s="218"/>
      <c r="C34" s="218"/>
      <c r="D34" s="218"/>
      <c r="E34" s="218"/>
      <c r="F34" s="218"/>
      <c r="G34" s="218"/>
      <c r="H34" s="219"/>
      <c r="I34" s="45">
        <f>I35+I38+I41+I44+I48+I52</f>
        <v>35200</v>
      </c>
    </row>
    <row r="35" spans="1:11" ht="14.25" customHeight="1" x14ac:dyDescent="0.25">
      <c r="A35" s="192" t="s">
        <v>13</v>
      </c>
      <c r="B35" s="168" t="s">
        <v>116</v>
      </c>
      <c r="C35" s="195" t="s">
        <v>151</v>
      </c>
      <c r="D35" s="198" t="s">
        <v>171</v>
      </c>
      <c r="E35" s="181" t="s">
        <v>51</v>
      </c>
      <c r="F35" s="182"/>
      <c r="G35" s="182"/>
      <c r="H35" s="183"/>
      <c r="I35" s="110">
        <f>I36+I37</f>
        <v>3200</v>
      </c>
    </row>
    <row r="36" spans="1:11" ht="14.25" customHeight="1" x14ac:dyDescent="0.25">
      <c r="A36" s="193"/>
      <c r="B36" s="190"/>
      <c r="C36" s="196"/>
      <c r="D36" s="199"/>
      <c r="E36" s="87" t="s">
        <v>3</v>
      </c>
      <c r="F36" s="141"/>
      <c r="G36" s="122">
        <v>40</v>
      </c>
      <c r="H36" s="122">
        <v>60</v>
      </c>
      <c r="I36" s="108">
        <f>G36*H36</f>
        <v>2400</v>
      </c>
    </row>
    <row r="37" spans="1:11" ht="12.75" customHeight="1" x14ac:dyDescent="0.25">
      <c r="A37" s="194"/>
      <c r="B37" s="191"/>
      <c r="C37" s="197"/>
      <c r="D37" s="200"/>
      <c r="E37" s="142" t="s">
        <v>115</v>
      </c>
      <c r="F37" s="142"/>
      <c r="G37" s="122">
        <v>40</v>
      </c>
      <c r="H37" s="122">
        <v>20</v>
      </c>
      <c r="I37" s="109">
        <f>G37*H37</f>
        <v>800</v>
      </c>
    </row>
    <row r="38" spans="1:11" ht="12" customHeight="1" x14ac:dyDescent="0.25">
      <c r="A38" s="192" t="s">
        <v>14</v>
      </c>
      <c r="B38" s="204" t="s">
        <v>117</v>
      </c>
      <c r="C38" s="195" t="s">
        <v>87</v>
      </c>
      <c r="D38" s="195" t="s">
        <v>172</v>
      </c>
      <c r="E38" s="201" t="s">
        <v>51</v>
      </c>
      <c r="F38" s="202"/>
      <c r="G38" s="202"/>
      <c r="H38" s="203"/>
      <c r="I38" s="111">
        <f>I39+I40</f>
        <v>1600</v>
      </c>
    </row>
    <row r="39" spans="1:11" ht="15" customHeight="1" x14ac:dyDescent="0.25">
      <c r="A39" s="193"/>
      <c r="B39" s="205"/>
      <c r="C39" s="196"/>
      <c r="D39" s="196"/>
      <c r="E39" s="59" t="s">
        <v>3</v>
      </c>
      <c r="F39" s="89"/>
      <c r="G39" s="89">
        <v>20</v>
      </c>
      <c r="H39" s="89">
        <v>60</v>
      </c>
      <c r="I39" s="41">
        <f>H39*G39</f>
        <v>1200</v>
      </c>
    </row>
    <row r="40" spans="1:11" ht="15" customHeight="1" x14ac:dyDescent="0.25">
      <c r="A40" s="193"/>
      <c r="B40" s="206"/>
      <c r="C40" s="197"/>
      <c r="D40" s="197"/>
      <c r="E40" s="59" t="s">
        <v>115</v>
      </c>
      <c r="F40" s="89"/>
      <c r="G40" s="89">
        <v>20</v>
      </c>
      <c r="H40" s="89">
        <v>20</v>
      </c>
      <c r="I40" s="41">
        <f>H40*G40</f>
        <v>400</v>
      </c>
    </row>
    <row r="41" spans="1:11" ht="15" customHeight="1" x14ac:dyDescent="0.25">
      <c r="A41" s="193" t="s">
        <v>16</v>
      </c>
      <c r="B41" s="204" t="s">
        <v>118</v>
      </c>
      <c r="C41" s="207" t="s">
        <v>87</v>
      </c>
      <c r="D41" s="207" t="s">
        <v>173</v>
      </c>
      <c r="E41" s="201" t="s">
        <v>71</v>
      </c>
      <c r="F41" s="202"/>
      <c r="G41" s="202"/>
      <c r="H41" s="203"/>
      <c r="I41" s="111">
        <f>I42+I43</f>
        <v>1200</v>
      </c>
    </row>
    <row r="42" spans="1:11" ht="15" customHeight="1" x14ac:dyDescent="0.25">
      <c r="A42" s="193"/>
      <c r="B42" s="205"/>
      <c r="C42" s="208"/>
      <c r="D42" s="208"/>
      <c r="E42" s="59" t="s">
        <v>3</v>
      </c>
      <c r="F42" s="89"/>
      <c r="G42" s="89">
        <v>15</v>
      </c>
      <c r="H42" s="89">
        <v>60</v>
      </c>
      <c r="I42" s="41">
        <f>H42*G42</f>
        <v>900</v>
      </c>
    </row>
    <row r="43" spans="1:11" ht="15" customHeight="1" x14ac:dyDescent="0.25">
      <c r="A43" s="193"/>
      <c r="B43" s="206"/>
      <c r="C43" s="208"/>
      <c r="D43" s="208"/>
      <c r="E43" s="59" t="s">
        <v>115</v>
      </c>
      <c r="F43" s="89"/>
      <c r="G43" s="89">
        <v>15</v>
      </c>
      <c r="H43" s="89">
        <v>20</v>
      </c>
      <c r="I43" s="41">
        <f>H43*G43</f>
        <v>300</v>
      </c>
    </row>
    <row r="44" spans="1:11" ht="15" customHeight="1" x14ac:dyDescent="0.25">
      <c r="A44" s="193" t="s">
        <v>17</v>
      </c>
      <c r="B44" s="204" t="s">
        <v>119</v>
      </c>
      <c r="C44" s="195" t="s">
        <v>174</v>
      </c>
      <c r="D44" s="207" t="s">
        <v>175</v>
      </c>
      <c r="E44" s="201" t="s">
        <v>71</v>
      </c>
      <c r="F44" s="202"/>
      <c r="G44" s="202"/>
      <c r="H44" s="203"/>
      <c r="I44" s="111">
        <f>I45+I46+I47</f>
        <v>3900</v>
      </c>
    </row>
    <row r="45" spans="1:11" ht="15" customHeight="1" x14ac:dyDescent="0.25">
      <c r="A45" s="193"/>
      <c r="B45" s="205"/>
      <c r="C45" s="196"/>
      <c r="D45" s="208"/>
      <c r="E45" s="59" t="s">
        <v>50</v>
      </c>
      <c r="F45" s="89"/>
      <c r="G45" s="89">
        <v>3</v>
      </c>
      <c r="H45" s="89">
        <v>500</v>
      </c>
      <c r="I45" s="41">
        <f>H45*G45</f>
        <v>1500</v>
      </c>
    </row>
    <row r="46" spans="1:11" ht="15" customHeight="1" x14ac:dyDescent="0.25">
      <c r="A46" s="193"/>
      <c r="B46" s="205"/>
      <c r="C46" s="196"/>
      <c r="D46" s="208"/>
      <c r="E46" s="59" t="s">
        <v>3</v>
      </c>
      <c r="F46" s="89"/>
      <c r="G46" s="89">
        <v>30</v>
      </c>
      <c r="H46" s="89">
        <v>60</v>
      </c>
      <c r="I46" s="41">
        <f>H46*G46</f>
        <v>1800</v>
      </c>
    </row>
    <row r="47" spans="1:11" ht="15" customHeight="1" x14ac:dyDescent="0.25">
      <c r="A47" s="193"/>
      <c r="B47" s="206"/>
      <c r="C47" s="197"/>
      <c r="D47" s="209"/>
      <c r="E47" s="59" t="s">
        <v>115</v>
      </c>
      <c r="F47" s="89"/>
      <c r="G47" s="89">
        <v>30</v>
      </c>
      <c r="H47" s="89">
        <v>20</v>
      </c>
      <c r="I47" s="41">
        <f>H47*G47</f>
        <v>600</v>
      </c>
    </row>
    <row r="48" spans="1:11" ht="15" customHeight="1" x14ac:dyDescent="0.25">
      <c r="A48" s="193" t="s">
        <v>18</v>
      </c>
      <c r="B48" s="242" t="s">
        <v>120</v>
      </c>
      <c r="C48" s="195" t="s">
        <v>87</v>
      </c>
      <c r="D48" s="207" t="s">
        <v>103</v>
      </c>
      <c r="E48" s="201" t="s">
        <v>71</v>
      </c>
      <c r="F48" s="202"/>
      <c r="G48" s="202"/>
      <c r="H48" s="203"/>
      <c r="I48" s="111">
        <f>I49+I50+I51</f>
        <v>4700</v>
      </c>
    </row>
    <row r="49" spans="1:9" ht="15" customHeight="1" x14ac:dyDescent="0.25">
      <c r="A49" s="193"/>
      <c r="B49" s="243"/>
      <c r="C49" s="196"/>
      <c r="D49" s="208"/>
      <c r="E49" s="59" t="s">
        <v>50</v>
      </c>
      <c r="F49" s="89"/>
      <c r="G49" s="89">
        <v>3</v>
      </c>
      <c r="H49" s="89">
        <v>500</v>
      </c>
      <c r="I49" s="41">
        <f>H49*G49</f>
        <v>1500</v>
      </c>
    </row>
    <row r="50" spans="1:9" ht="15" customHeight="1" x14ac:dyDescent="0.25">
      <c r="A50" s="193"/>
      <c r="B50" s="243"/>
      <c r="C50" s="196"/>
      <c r="D50" s="208"/>
      <c r="E50" s="59" t="s">
        <v>3</v>
      </c>
      <c r="F50" s="89"/>
      <c r="G50" s="89">
        <v>40</v>
      </c>
      <c r="H50" s="89">
        <v>60</v>
      </c>
      <c r="I50" s="41">
        <f>H50*G50</f>
        <v>2400</v>
      </c>
    </row>
    <row r="51" spans="1:9" ht="12" customHeight="1" x14ac:dyDescent="0.25">
      <c r="A51" s="193"/>
      <c r="B51" s="244"/>
      <c r="C51" s="196"/>
      <c r="D51" s="208"/>
      <c r="E51" s="59" t="s">
        <v>115</v>
      </c>
      <c r="F51" s="89"/>
      <c r="G51" s="89">
        <v>40</v>
      </c>
      <c r="H51" s="89">
        <v>20</v>
      </c>
      <c r="I51" s="41">
        <f>H51*G51</f>
        <v>800</v>
      </c>
    </row>
    <row r="52" spans="1:9" ht="15" customHeight="1" x14ac:dyDescent="0.25">
      <c r="A52" s="301" t="s">
        <v>20</v>
      </c>
      <c r="B52" s="298" t="s">
        <v>121</v>
      </c>
      <c r="C52" s="207" t="s">
        <v>176</v>
      </c>
      <c r="D52" s="207" t="s">
        <v>113</v>
      </c>
      <c r="E52" s="227" t="s">
        <v>71</v>
      </c>
      <c r="F52" s="228"/>
      <c r="G52" s="228"/>
      <c r="H52" s="241"/>
      <c r="I52" s="130">
        <f>I53+I54+I55</f>
        <v>20600</v>
      </c>
    </row>
    <row r="53" spans="1:9" ht="15" customHeight="1" x14ac:dyDescent="0.25">
      <c r="A53" s="301"/>
      <c r="B53" s="299"/>
      <c r="C53" s="208"/>
      <c r="D53" s="208"/>
      <c r="E53" s="151" t="s">
        <v>50</v>
      </c>
      <c r="F53" s="148"/>
      <c r="G53" s="148">
        <v>30</v>
      </c>
      <c r="H53" s="148">
        <v>500</v>
      </c>
      <c r="I53" s="149">
        <f>G53*H53</f>
        <v>15000</v>
      </c>
    </row>
    <row r="54" spans="1:9" ht="15" customHeight="1" x14ac:dyDescent="0.25">
      <c r="A54" s="301"/>
      <c r="B54" s="299"/>
      <c r="C54" s="208"/>
      <c r="D54" s="208"/>
      <c r="E54" s="151" t="s">
        <v>3</v>
      </c>
      <c r="F54" s="148"/>
      <c r="G54" s="148">
        <v>70</v>
      </c>
      <c r="H54" s="148">
        <v>60</v>
      </c>
      <c r="I54" s="149">
        <f>H54*G54</f>
        <v>4200</v>
      </c>
    </row>
    <row r="55" spans="1:9" ht="15" customHeight="1" x14ac:dyDescent="0.25">
      <c r="A55" s="338"/>
      <c r="B55" s="337"/>
      <c r="C55" s="209"/>
      <c r="D55" s="209"/>
      <c r="E55" s="151" t="s">
        <v>115</v>
      </c>
      <c r="F55" s="148"/>
      <c r="G55" s="148">
        <v>70</v>
      </c>
      <c r="H55" s="148">
        <v>20</v>
      </c>
      <c r="I55" s="149">
        <f>G55*H55</f>
        <v>1400</v>
      </c>
    </row>
    <row r="56" spans="1:9" ht="18.75" customHeight="1" x14ac:dyDescent="0.25">
      <c r="A56" s="187" t="s">
        <v>15</v>
      </c>
      <c r="B56" s="188"/>
      <c r="C56" s="188"/>
      <c r="D56" s="188"/>
      <c r="E56" s="188"/>
      <c r="F56" s="188"/>
      <c r="G56" s="188"/>
      <c r="H56" s="189"/>
      <c r="I56" s="28">
        <f>I57+I60+I63</f>
        <v>10460</v>
      </c>
    </row>
    <row r="57" spans="1:9" ht="14.25" customHeight="1" x14ac:dyDescent="0.25">
      <c r="A57" s="339" t="s">
        <v>21</v>
      </c>
      <c r="B57" s="204" t="s">
        <v>42</v>
      </c>
      <c r="C57" s="341" t="s">
        <v>72</v>
      </c>
      <c r="D57" s="207" t="s">
        <v>124</v>
      </c>
      <c r="E57" s="184" t="s">
        <v>71</v>
      </c>
      <c r="F57" s="185"/>
      <c r="G57" s="185"/>
      <c r="H57" s="186"/>
      <c r="I57" s="111">
        <f>I58+I59</f>
        <v>960</v>
      </c>
    </row>
    <row r="58" spans="1:9" ht="18" customHeight="1" x14ac:dyDescent="0.25">
      <c r="A58" s="340"/>
      <c r="B58" s="205"/>
      <c r="C58" s="342"/>
      <c r="D58" s="208"/>
      <c r="E58" s="143" t="s">
        <v>3</v>
      </c>
      <c r="F58" s="41"/>
      <c r="G58" s="41">
        <v>12</v>
      </c>
      <c r="H58" s="42">
        <v>60</v>
      </c>
      <c r="I58" s="41">
        <f>G58*H58</f>
        <v>720</v>
      </c>
    </row>
    <row r="59" spans="1:9" ht="19.5" customHeight="1" x14ac:dyDescent="0.25">
      <c r="A59" s="340"/>
      <c r="B59" s="206"/>
      <c r="C59" s="343"/>
      <c r="D59" s="209"/>
      <c r="E59" s="142" t="s">
        <v>115</v>
      </c>
      <c r="F59" s="142"/>
      <c r="G59" s="41">
        <v>12</v>
      </c>
      <c r="H59" s="41">
        <v>20</v>
      </c>
      <c r="I59" s="41">
        <f>G59*H59</f>
        <v>240</v>
      </c>
    </row>
    <row r="60" spans="1:9" ht="15.75" customHeight="1" x14ac:dyDescent="0.25">
      <c r="A60" s="339" t="s">
        <v>23</v>
      </c>
      <c r="B60" s="204" t="s">
        <v>73</v>
      </c>
      <c r="C60" s="341" t="s">
        <v>89</v>
      </c>
      <c r="D60" s="207" t="s">
        <v>123</v>
      </c>
      <c r="E60" s="245" t="s">
        <v>71</v>
      </c>
      <c r="F60" s="246"/>
      <c r="G60" s="246"/>
      <c r="H60" s="247"/>
      <c r="I60" s="113">
        <f>I61+I62</f>
        <v>5600</v>
      </c>
    </row>
    <row r="61" spans="1:9" ht="15.75" customHeight="1" x14ac:dyDescent="0.25">
      <c r="A61" s="340"/>
      <c r="B61" s="205"/>
      <c r="C61" s="342"/>
      <c r="D61" s="208"/>
      <c r="E61" s="144" t="s">
        <v>3</v>
      </c>
      <c r="F61" s="132"/>
      <c r="G61" s="132">
        <v>70</v>
      </c>
      <c r="H61" s="73">
        <v>60</v>
      </c>
      <c r="I61" s="72">
        <f>G61*H61</f>
        <v>4200</v>
      </c>
    </row>
    <row r="62" spans="1:9" ht="16.5" customHeight="1" x14ac:dyDescent="0.25">
      <c r="A62" s="340"/>
      <c r="B62" s="206"/>
      <c r="C62" s="343"/>
      <c r="D62" s="209"/>
      <c r="E62" s="145" t="s">
        <v>115</v>
      </c>
      <c r="F62" s="145"/>
      <c r="G62" s="132">
        <v>70</v>
      </c>
      <c r="H62" s="132">
        <v>20</v>
      </c>
      <c r="I62" s="72">
        <f>G62*H62</f>
        <v>1400</v>
      </c>
    </row>
    <row r="63" spans="1:9" ht="16.5" customHeight="1" x14ac:dyDescent="0.25">
      <c r="A63" s="344" t="s">
        <v>24</v>
      </c>
      <c r="B63" s="204" t="s">
        <v>122</v>
      </c>
      <c r="C63" s="341" t="s">
        <v>89</v>
      </c>
      <c r="D63" s="207" t="s">
        <v>125</v>
      </c>
      <c r="E63" s="245" t="s">
        <v>71</v>
      </c>
      <c r="F63" s="246"/>
      <c r="G63" s="246"/>
      <c r="H63" s="247"/>
      <c r="I63" s="113">
        <f>I64+I65+I66</f>
        <v>3900</v>
      </c>
    </row>
    <row r="64" spans="1:9" ht="14.25" customHeight="1" x14ac:dyDescent="0.25">
      <c r="A64" s="344"/>
      <c r="B64" s="205"/>
      <c r="C64" s="342"/>
      <c r="D64" s="208"/>
      <c r="E64" s="145" t="s">
        <v>50</v>
      </c>
      <c r="F64" s="145"/>
      <c r="G64" s="132">
        <v>3</v>
      </c>
      <c r="H64" s="132">
        <v>500</v>
      </c>
      <c r="I64" s="72">
        <f>G64*H64</f>
        <v>1500</v>
      </c>
    </row>
    <row r="65" spans="1:9" ht="15.75" customHeight="1" x14ac:dyDescent="0.25">
      <c r="A65" s="344"/>
      <c r="B65" s="205"/>
      <c r="C65" s="342"/>
      <c r="D65" s="208"/>
      <c r="E65" s="145" t="s">
        <v>3</v>
      </c>
      <c r="F65" s="145"/>
      <c r="G65" s="132">
        <v>30</v>
      </c>
      <c r="H65" s="132">
        <v>60</v>
      </c>
      <c r="I65" s="72">
        <f>G65*H65</f>
        <v>1800</v>
      </c>
    </row>
    <row r="66" spans="1:9" ht="15.75" customHeight="1" x14ac:dyDescent="0.25">
      <c r="A66" s="344"/>
      <c r="B66" s="206"/>
      <c r="C66" s="343"/>
      <c r="D66" s="209"/>
      <c r="E66" s="146" t="s">
        <v>115</v>
      </c>
      <c r="F66" s="132"/>
      <c r="G66" s="132">
        <v>30</v>
      </c>
      <c r="H66" s="132">
        <v>20</v>
      </c>
      <c r="I66" s="72">
        <f>G66*H66</f>
        <v>600</v>
      </c>
    </row>
    <row r="67" spans="1:9" ht="18.75" customHeight="1" x14ac:dyDescent="0.25">
      <c r="A67" s="178" t="s">
        <v>19</v>
      </c>
      <c r="B67" s="179"/>
      <c r="C67" s="179"/>
      <c r="D67" s="179"/>
      <c r="E67" s="179"/>
      <c r="F67" s="179"/>
      <c r="G67" s="179"/>
      <c r="H67" s="180"/>
      <c r="I67" s="58">
        <f>I68</f>
        <v>980</v>
      </c>
    </row>
    <row r="68" spans="1:9" ht="18.75" customHeight="1" x14ac:dyDescent="0.25">
      <c r="A68" s="347" t="s">
        <v>29</v>
      </c>
      <c r="B68" s="204" t="s">
        <v>126</v>
      </c>
      <c r="C68" s="341" t="s">
        <v>127</v>
      </c>
      <c r="D68" s="207" t="s">
        <v>128</v>
      </c>
      <c r="E68" s="163" t="s">
        <v>51</v>
      </c>
      <c r="F68" s="345"/>
      <c r="G68" s="345"/>
      <c r="H68" s="346"/>
      <c r="I68" s="115">
        <v>980</v>
      </c>
    </row>
    <row r="69" spans="1:9" ht="18.75" customHeight="1" x14ac:dyDescent="0.25">
      <c r="A69" s="348"/>
      <c r="B69" s="205"/>
      <c r="C69" s="342"/>
      <c r="D69" s="208"/>
      <c r="E69" s="107" t="s">
        <v>3</v>
      </c>
      <c r="F69" s="88"/>
      <c r="G69" s="88">
        <v>12</v>
      </c>
      <c r="H69" s="88">
        <v>60</v>
      </c>
      <c r="I69" s="88">
        <f>G69*H69</f>
        <v>720</v>
      </c>
    </row>
    <row r="70" spans="1:9" ht="18.75" customHeight="1" x14ac:dyDescent="0.25">
      <c r="A70" s="349"/>
      <c r="B70" s="206"/>
      <c r="C70" s="343"/>
      <c r="D70" s="209"/>
      <c r="E70" s="107" t="s">
        <v>115</v>
      </c>
      <c r="F70" s="90"/>
      <c r="G70" s="88">
        <v>12</v>
      </c>
      <c r="H70" s="88">
        <v>20</v>
      </c>
      <c r="I70" s="88">
        <f>G70*H70</f>
        <v>240</v>
      </c>
    </row>
    <row r="71" spans="1:9" ht="26.25" customHeight="1" x14ac:dyDescent="0.25">
      <c r="A71" s="178" t="s">
        <v>22</v>
      </c>
      <c r="B71" s="179"/>
      <c r="C71" s="179"/>
      <c r="D71" s="179"/>
      <c r="E71" s="179"/>
      <c r="F71" s="179"/>
      <c r="G71" s="179"/>
      <c r="H71" s="180"/>
      <c r="I71" s="64">
        <f>I72+I76+I80+I84</f>
        <v>19580</v>
      </c>
    </row>
    <row r="72" spans="1:9" ht="17.25" customHeight="1" x14ac:dyDescent="0.25">
      <c r="A72" s="347" t="s">
        <v>99</v>
      </c>
      <c r="B72" s="204" t="s">
        <v>129</v>
      </c>
      <c r="C72" s="350" t="s">
        <v>26</v>
      </c>
      <c r="D72" s="207" t="s">
        <v>131</v>
      </c>
      <c r="E72" s="163" t="s">
        <v>71</v>
      </c>
      <c r="F72" s="345"/>
      <c r="G72" s="345"/>
      <c r="H72" s="346"/>
      <c r="I72" s="117">
        <f>I73+I74+I75</f>
        <v>3900</v>
      </c>
    </row>
    <row r="73" spans="1:9" ht="16.5" customHeight="1" x14ac:dyDescent="0.25">
      <c r="A73" s="348"/>
      <c r="B73" s="205"/>
      <c r="C73" s="351"/>
      <c r="D73" s="208"/>
      <c r="E73" s="107" t="s">
        <v>50</v>
      </c>
      <c r="F73" s="107"/>
      <c r="G73" s="88">
        <v>3</v>
      </c>
      <c r="H73" s="88">
        <v>500</v>
      </c>
      <c r="I73" s="116">
        <f>G73*H73</f>
        <v>1500</v>
      </c>
    </row>
    <row r="74" spans="1:9" ht="14.25" customHeight="1" x14ac:dyDescent="0.25">
      <c r="A74" s="348"/>
      <c r="B74" s="205"/>
      <c r="C74" s="351"/>
      <c r="D74" s="208"/>
      <c r="E74" s="107" t="s">
        <v>3</v>
      </c>
      <c r="F74" s="107"/>
      <c r="G74" s="88">
        <v>30</v>
      </c>
      <c r="H74" s="88">
        <v>60</v>
      </c>
      <c r="I74" s="116">
        <f>G74*H74</f>
        <v>1800</v>
      </c>
    </row>
    <row r="75" spans="1:9" ht="15.75" customHeight="1" x14ac:dyDescent="0.25">
      <c r="A75" s="349"/>
      <c r="B75" s="206"/>
      <c r="C75" s="352"/>
      <c r="D75" s="209"/>
      <c r="E75" s="107" t="s">
        <v>115</v>
      </c>
      <c r="F75" s="90"/>
      <c r="G75" s="88">
        <v>30</v>
      </c>
      <c r="H75" s="88">
        <v>20</v>
      </c>
      <c r="I75" s="116">
        <f>G75*H75</f>
        <v>600</v>
      </c>
    </row>
    <row r="76" spans="1:9" ht="18.75" customHeight="1" x14ac:dyDescent="0.25">
      <c r="A76" s="347" t="s">
        <v>177</v>
      </c>
      <c r="B76" s="204" t="s">
        <v>43</v>
      </c>
      <c r="C76" s="207" t="s">
        <v>132</v>
      </c>
      <c r="D76" s="207" t="s">
        <v>131</v>
      </c>
      <c r="E76" s="163" t="s">
        <v>51</v>
      </c>
      <c r="F76" s="345"/>
      <c r="G76" s="345"/>
      <c r="H76" s="346"/>
      <c r="I76" s="117">
        <f>I77+I78+I79</f>
        <v>10100</v>
      </c>
    </row>
    <row r="77" spans="1:9" ht="18.75" customHeight="1" x14ac:dyDescent="0.25">
      <c r="A77" s="348"/>
      <c r="B77" s="205"/>
      <c r="C77" s="208"/>
      <c r="D77" s="208"/>
      <c r="E77" s="107" t="s">
        <v>50</v>
      </c>
      <c r="F77" s="90"/>
      <c r="G77" s="88">
        <v>9</v>
      </c>
      <c r="H77" s="88">
        <v>500</v>
      </c>
      <c r="I77" s="118">
        <f>G77*H77</f>
        <v>4500</v>
      </c>
    </row>
    <row r="78" spans="1:9" ht="18.75" customHeight="1" x14ac:dyDescent="0.25">
      <c r="A78" s="348"/>
      <c r="B78" s="205"/>
      <c r="C78" s="208"/>
      <c r="D78" s="208"/>
      <c r="E78" s="107" t="s">
        <v>3</v>
      </c>
      <c r="F78" s="90"/>
      <c r="G78" s="88">
        <v>70</v>
      </c>
      <c r="H78" s="88">
        <v>60</v>
      </c>
      <c r="I78" s="118">
        <f>G78*H78</f>
        <v>4200</v>
      </c>
    </row>
    <row r="79" spans="1:9" ht="19.5" customHeight="1" x14ac:dyDescent="0.25">
      <c r="A79" s="349"/>
      <c r="B79" s="206"/>
      <c r="C79" s="209"/>
      <c r="D79" s="209"/>
      <c r="E79" s="107" t="s">
        <v>115</v>
      </c>
      <c r="F79" s="88"/>
      <c r="G79" s="88">
        <v>70</v>
      </c>
      <c r="H79" s="88">
        <v>20</v>
      </c>
      <c r="I79" s="118">
        <f>G79*H79</f>
        <v>1400</v>
      </c>
    </row>
    <row r="80" spans="1:9" ht="18.75" customHeight="1" x14ac:dyDescent="0.25">
      <c r="A80" s="347" t="s">
        <v>178</v>
      </c>
      <c r="B80" s="204" t="s">
        <v>130</v>
      </c>
      <c r="C80" s="207" t="s">
        <v>25</v>
      </c>
      <c r="D80" s="207" t="s">
        <v>133</v>
      </c>
      <c r="E80" s="163" t="s">
        <v>51</v>
      </c>
      <c r="F80" s="345"/>
      <c r="G80" s="345"/>
      <c r="H80" s="346"/>
      <c r="I80" s="119">
        <f>I81+I82+I83</f>
        <v>4300</v>
      </c>
    </row>
    <row r="81" spans="1:9" ht="15.75" customHeight="1" x14ac:dyDescent="0.25">
      <c r="A81" s="348"/>
      <c r="B81" s="205"/>
      <c r="C81" s="208"/>
      <c r="D81" s="208"/>
      <c r="E81" s="107" t="s">
        <v>50</v>
      </c>
      <c r="F81" s="88"/>
      <c r="G81" s="88">
        <v>3</v>
      </c>
      <c r="H81" s="88">
        <v>500</v>
      </c>
      <c r="I81" s="118">
        <f>G81*H81</f>
        <v>1500</v>
      </c>
    </row>
    <row r="82" spans="1:9" ht="16.5" customHeight="1" x14ac:dyDescent="0.25">
      <c r="A82" s="348"/>
      <c r="B82" s="205"/>
      <c r="C82" s="208"/>
      <c r="D82" s="208"/>
      <c r="E82" s="107" t="s">
        <v>59</v>
      </c>
      <c r="F82" s="88"/>
      <c r="G82" s="88">
        <v>35</v>
      </c>
      <c r="H82" s="88">
        <v>60</v>
      </c>
      <c r="I82" s="118">
        <f>G82*H82</f>
        <v>2100</v>
      </c>
    </row>
    <row r="83" spans="1:9" ht="18.75" customHeight="1" x14ac:dyDescent="0.25">
      <c r="A83" s="349"/>
      <c r="B83" s="206"/>
      <c r="C83" s="209"/>
      <c r="D83" s="209"/>
      <c r="E83" s="107" t="s">
        <v>115</v>
      </c>
      <c r="F83" s="90"/>
      <c r="G83" s="114">
        <v>35</v>
      </c>
      <c r="H83" s="114">
        <v>20</v>
      </c>
      <c r="I83" s="116">
        <f>G83*H83</f>
        <v>700</v>
      </c>
    </row>
    <row r="84" spans="1:9" ht="14.25" customHeight="1" x14ac:dyDescent="0.25">
      <c r="A84" s="347" t="s">
        <v>179</v>
      </c>
      <c r="B84" s="204" t="s">
        <v>60</v>
      </c>
      <c r="C84" s="207" t="s">
        <v>64</v>
      </c>
      <c r="D84" s="207" t="s">
        <v>131</v>
      </c>
      <c r="E84" s="163" t="s">
        <v>71</v>
      </c>
      <c r="F84" s="345"/>
      <c r="G84" s="345"/>
      <c r="H84" s="346"/>
      <c r="I84" s="117">
        <f>I85+I86</f>
        <v>1280</v>
      </c>
    </row>
    <row r="85" spans="1:9" ht="14.25" customHeight="1" x14ac:dyDescent="0.25">
      <c r="A85" s="348"/>
      <c r="B85" s="205"/>
      <c r="C85" s="208"/>
      <c r="D85" s="208"/>
      <c r="E85" s="107" t="s">
        <v>3</v>
      </c>
      <c r="F85" s="90"/>
      <c r="G85" s="88">
        <v>16</v>
      </c>
      <c r="H85" s="88">
        <v>60</v>
      </c>
      <c r="I85" s="116">
        <f>G85*H85</f>
        <v>960</v>
      </c>
    </row>
    <row r="86" spans="1:9" ht="26.25" customHeight="1" x14ac:dyDescent="0.25">
      <c r="A86" s="349"/>
      <c r="B86" s="206"/>
      <c r="C86" s="209"/>
      <c r="D86" s="209"/>
      <c r="E86" s="107" t="s">
        <v>115</v>
      </c>
      <c r="F86" s="90"/>
      <c r="G86" s="88">
        <v>16</v>
      </c>
      <c r="H86" s="88">
        <v>20</v>
      </c>
      <c r="I86" s="118">
        <f>G86*H86</f>
        <v>320</v>
      </c>
    </row>
    <row r="87" spans="1:9" ht="18.75" customHeight="1" x14ac:dyDescent="0.25">
      <c r="A87" s="178" t="s">
        <v>27</v>
      </c>
      <c r="B87" s="179"/>
      <c r="C87" s="179"/>
      <c r="D87" s="179"/>
      <c r="E87" s="179"/>
      <c r="F87" s="179"/>
      <c r="G87" s="179"/>
      <c r="H87" s="180"/>
      <c r="I87" s="77">
        <f>I88+I92</f>
        <v>3820</v>
      </c>
    </row>
    <row r="88" spans="1:9" ht="17.25" customHeight="1" x14ac:dyDescent="0.25">
      <c r="A88" s="353" t="s">
        <v>180</v>
      </c>
      <c r="B88" s="156" t="s">
        <v>74</v>
      </c>
      <c r="C88" s="160" t="s">
        <v>75</v>
      </c>
      <c r="D88" s="159" t="s">
        <v>76</v>
      </c>
      <c r="E88" s="236" t="s">
        <v>71</v>
      </c>
      <c r="F88" s="164"/>
      <c r="G88" s="164"/>
      <c r="H88" s="165"/>
      <c r="I88" s="81">
        <f>I89+I90+I91</f>
        <v>1460</v>
      </c>
    </row>
    <row r="89" spans="1:9" ht="17.25" customHeight="1" x14ac:dyDescent="0.25">
      <c r="A89" s="353"/>
      <c r="B89" s="359"/>
      <c r="C89" s="160"/>
      <c r="D89" s="160"/>
      <c r="E89" s="78" t="s">
        <v>50</v>
      </c>
      <c r="F89" s="75"/>
      <c r="G89" s="75">
        <v>1</v>
      </c>
      <c r="H89" s="75">
        <v>500</v>
      </c>
      <c r="I89" s="75">
        <f>G89*H89</f>
        <v>500</v>
      </c>
    </row>
    <row r="90" spans="1:9" ht="17.25" customHeight="1" x14ac:dyDescent="0.25">
      <c r="A90" s="353"/>
      <c r="B90" s="359"/>
      <c r="C90" s="160"/>
      <c r="D90" s="160"/>
      <c r="E90" s="78" t="s">
        <v>3</v>
      </c>
      <c r="F90" s="75"/>
      <c r="G90" s="75">
        <v>12</v>
      </c>
      <c r="H90" s="75">
        <v>60</v>
      </c>
      <c r="I90" s="75">
        <f>H90*G90</f>
        <v>720</v>
      </c>
    </row>
    <row r="91" spans="1:9" ht="17.25" customHeight="1" x14ac:dyDescent="0.25">
      <c r="A91" s="353"/>
      <c r="B91" s="360"/>
      <c r="C91" s="232"/>
      <c r="D91" s="232"/>
      <c r="E91" s="93" t="s">
        <v>115</v>
      </c>
      <c r="G91" s="96">
        <v>12</v>
      </c>
      <c r="H91" s="96">
        <v>20</v>
      </c>
      <c r="I91" s="128">
        <f>G91*H91</f>
        <v>240</v>
      </c>
    </row>
    <row r="92" spans="1:9" ht="14.25" customHeight="1" x14ac:dyDescent="0.25">
      <c r="A92" s="353" t="s">
        <v>181</v>
      </c>
      <c r="B92" s="233" t="s">
        <v>136</v>
      </c>
      <c r="C92" s="159" t="s">
        <v>137</v>
      </c>
      <c r="D92" s="159" t="s">
        <v>76</v>
      </c>
      <c r="E92" s="236" t="s">
        <v>71</v>
      </c>
      <c r="F92" s="237"/>
      <c r="G92" s="237"/>
      <c r="H92" s="238"/>
      <c r="I92" s="137">
        <f>I95+I94+I93</f>
        <v>2360</v>
      </c>
    </row>
    <row r="93" spans="1:9" ht="14.25" customHeight="1" x14ac:dyDescent="0.25">
      <c r="A93" s="353"/>
      <c r="B93" s="234"/>
      <c r="C93" s="160"/>
      <c r="D93" s="160"/>
      <c r="E93" s="131" t="s">
        <v>134</v>
      </c>
      <c r="F93" s="5"/>
      <c r="G93" s="129">
        <v>40</v>
      </c>
      <c r="H93" s="129">
        <v>35</v>
      </c>
      <c r="I93" s="128">
        <f>G93*H93</f>
        <v>1400</v>
      </c>
    </row>
    <row r="94" spans="1:9" ht="14.25" customHeight="1" x14ac:dyDescent="0.25">
      <c r="A94" s="353"/>
      <c r="B94" s="234"/>
      <c r="C94" s="160"/>
      <c r="D94" s="160"/>
      <c r="E94" s="131" t="s">
        <v>3</v>
      </c>
      <c r="F94" s="5"/>
      <c r="G94" s="129">
        <v>12</v>
      </c>
      <c r="H94" s="129">
        <v>60</v>
      </c>
      <c r="I94" s="128">
        <f>G94*H94</f>
        <v>720</v>
      </c>
    </row>
    <row r="95" spans="1:9" ht="14.25" customHeight="1" x14ac:dyDescent="0.25">
      <c r="A95" s="354"/>
      <c r="B95" s="235"/>
      <c r="C95" s="232"/>
      <c r="D95" s="232"/>
      <c r="E95" s="131" t="s">
        <v>138</v>
      </c>
      <c r="F95" s="5"/>
      <c r="G95" s="129">
        <v>12</v>
      </c>
      <c r="H95" s="129">
        <v>20</v>
      </c>
      <c r="I95" s="128">
        <f>G95*H95</f>
        <v>240</v>
      </c>
    </row>
    <row r="96" spans="1:9" ht="18.75" customHeight="1" x14ac:dyDescent="0.25">
      <c r="A96" s="187" t="s">
        <v>28</v>
      </c>
      <c r="B96" s="188"/>
      <c r="C96" s="188"/>
      <c r="D96" s="188"/>
      <c r="E96" s="188"/>
      <c r="F96" s="188"/>
      <c r="G96" s="188"/>
      <c r="H96" s="189"/>
      <c r="I96" s="25">
        <f>I97</f>
        <v>3900</v>
      </c>
    </row>
    <row r="97" spans="1:9" ht="16.5" customHeight="1" x14ac:dyDescent="0.25">
      <c r="A97" s="175" t="s">
        <v>182</v>
      </c>
      <c r="B97" s="239" t="s">
        <v>139</v>
      </c>
      <c r="C97" s="162" t="s">
        <v>140</v>
      </c>
      <c r="D97" s="162" t="s">
        <v>131</v>
      </c>
      <c r="E97" s="162" t="s">
        <v>71</v>
      </c>
      <c r="F97" s="162"/>
      <c r="G97" s="162"/>
      <c r="H97" s="162"/>
      <c r="I97" s="112">
        <f>I98+I99+I100</f>
        <v>3900</v>
      </c>
    </row>
    <row r="98" spans="1:9" ht="13.5" customHeight="1" x14ac:dyDescent="0.25">
      <c r="A98" s="176"/>
      <c r="B98" s="239"/>
      <c r="C98" s="162"/>
      <c r="D98" s="162"/>
      <c r="E98" s="150" t="s">
        <v>50</v>
      </c>
      <c r="F98" s="99"/>
      <c r="G98" s="99">
        <v>3</v>
      </c>
      <c r="H98" s="99">
        <v>500</v>
      </c>
      <c r="I98" s="99">
        <f>G98*H98</f>
        <v>1500</v>
      </c>
    </row>
    <row r="99" spans="1:9" ht="14.25" customHeight="1" x14ac:dyDescent="0.25">
      <c r="A99" s="176"/>
      <c r="B99" s="239"/>
      <c r="C99" s="162"/>
      <c r="D99" s="162"/>
      <c r="E99" s="150" t="s">
        <v>3</v>
      </c>
      <c r="F99" s="99"/>
      <c r="G99" s="99">
        <v>30</v>
      </c>
      <c r="H99" s="99">
        <v>60</v>
      </c>
      <c r="I99" s="99">
        <f>G99*H99</f>
        <v>1800</v>
      </c>
    </row>
    <row r="100" spans="1:9" ht="14.25" customHeight="1" x14ac:dyDescent="0.25">
      <c r="A100" s="177"/>
      <c r="B100" s="239"/>
      <c r="C100" s="162"/>
      <c r="D100" s="162"/>
      <c r="E100" s="150" t="s">
        <v>115</v>
      </c>
      <c r="F100" s="99"/>
      <c r="G100" s="99">
        <v>30</v>
      </c>
      <c r="H100" s="99">
        <v>20</v>
      </c>
      <c r="I100" s="99">
        <f>G100*H100</f>
        <v>600</v>
      </c>
    </row>
    <row r="101" spans="1:9" ht="18.75" customHeight="1" x14ac:dyDescent="0.25">
      <c r="A101" s="187" t="s">
        <v>30</v>
      </c>
      <c r="B101" s="188"/>
      <c r="C101" s="188"/>
      <c r="D101" s="188"/>
      <c r="E101" s="188"/>
      <c r="F101" s="188"/>
      <c r="G101" s="188"/>
      <c r="H101" s="189"/>
      <c r="I101" s="25">
        <f>I102</f>
        <v>4800</v>
      </c>
    </row>
    <row r="102" spans="1:9" ht="19.5" customHeight="1" x14ac:dyDescent="0.25">
      <c r="A102" s="207" t="s">
        <v>183</v>
      </c>
      <c r="B102" s="156" t="s">
        <v>45</v>
      </c>
      <c r="C102" s="358" t="s">
        <v>63</v>
      </c>
      <c r="D102" s="159" t="s">
        <v>76</v>
      </c>
      <c r="E102" s="248" t="s">
        <v>71</v>
      </c>
      <c r="F102" s="248"/>
      <c r="G102" s="248"/>
      <c r="H102" s="249"/>
      <c r="I102" s="130">
        <f>I103+I105+I104</f>
        <v>4800</v>
      </c>
    </row>
    <row r="103" spans="1:9" ht="16.5" customHeight="1" x14ac:dyDescent="0.25">
      <c r="A103" s="208"/>
      <c r="B103" s="157"/>
      <c r="C103" s="317"/>
      <c r="D103" s="160"/>
      <c r="E103" s="50" t="s">
        <v>50</v>
      </c>
      <c r="F103" s="49"/>
      <c r="G103" s="49">
        <v>6</v>
      </c>
      <c r="H103" s="49">
        <v>400</v>
      </c>
      <c r="I103" s="49">
        <f>G103*H103</f>
        <v>2400</v>
      </c>
    </row>
    <row r="104" spans="1:9" ht="16.5" customHeight="1" x14ac:dyDescent="0.25">
      <c r="A104" s="208"/>
      <c r="B104" s="157"/>
      <c r="C104" s="317"/>
      <c r="D104" s="160"/>
      <c r="E104" s="50" t="s">
        <v>115</v>
      </c>
      <c r="F104" s="97"/>
      <c r="G104" s="97">
        <v>30</v>
      </c>
      <c r="H104" s="97">
        <v>20</v>
      </c>
      <c r="I104" s="97">
        <f>G104*H104</f>
        <v>600</v>
      </c>
    </row>
    <row r="105" spans="1:9" ht="20.25" customHeight="1" x14ac:dyDescent="0.25">
      <c r="A105" s="209"/>
      <c r="B105" s="158"/>
      <c r="C105" s="318"/>
      <c r="D105" s="161"/>
      <c r="E105" s="48" t="s">
        <v>3</v>
      </c>
      <c r="F105" s="49"/>
      <c r="G105" s="49">
        <v>30</v>
      </c>
      <c r="H105" s="49">
        <v>60</v>
      </c>
      <c r="I105" s="49">
        <f t="shared" ref="I105" si="0">G105*H105</f>
        <v>1800</v>
      </c>
    </row>
    <row r="106" spans="1:9" ht="18.75" customHeight="1" x14ac:dyDescent="0.25">
      <c r="A106" s="187" t="s">
        <v>31</v>
      </c>
      <c r="B106" s="188"/>
      <c r="C106" s="188"/>
      <c r="D106" s="188"/>
      <c r="E106" s="188"/>
      <c r="F106" s="188"/>
      <c r="G106" s="188"/>
      <c r="H106" s="189"/>
      <c r="I106" s="25">
        <f>I107+I111</f>
        <v>13600</v>
      </c>
    </row>
    <row r="107" spans="1:9" ht="15" customHeight="1" x14ac:dyDescent="0.25">
      <c r="A107" s="207" t="s">
        <v>184</v>
      </c>
      <c r="B107" s="156" t="s">
        <v>53</v>
      </c>
      <c r="C107" s="356" t="s">
        <v>141</v>
      </c>
      <c r="D107" s="159" t="s">
        <v>76</v>
      </c>
      <c r="E107" s="248" t="s">
        <v>71</v>
      </c>
      <c r="F107" s="248"/>
      <c r="G107" s="248"/>
      <c r="H107" s="249"/>
      <c r="I107" s="130">
        <f>I108+I110+I109</f>
        <v>11200</v>
      </c>
    </row>
    <row r="108" spans="1:9" ht="15.75" x14ac:dyDescent="0.25">
      <c r="A108" s="208"/>
      <c r="B108" s="157"/>
      <c r="C108" s="357"/>
      <c r="D108" s="160"/>
      <c r="E108" s="50" t="s">
        <v>50</v>
      </c>
      <c r="F108" s="49"/>
      <c r="G108" s="49">
        <v>14</v>
      </c>
      <c r="H108" s="49">
        <v>400</v>
      </c>
      <c r="I108" s="49">
        <f>G108*H108</f>
        <v>5600</v>
      </c>
    </row>
    <row r="109" spans="1:9" ht="15.75" x14ac:dyDescent="0.25">
      <c r="A109" s="208"/>
      <c r="B109" s="157"/>
      <c r="C109" s="357"/>
      <c r="D109" s="160"/>
      <c r="E109" s="50" t="s">
        <v>115</v>
      </c>
      <c r="F109" s="97"/>
      <c r="G109" s="97">
        <v>70</v>
      </c>
      <c r="H109" s="97">
        <v>20</v>
      </c>
      <c r="I109" s="97">
        <f>G109*H109</f>
        <v>1400</v>
      </c>
    </row>
    <row r="110" spans="1:9" ht="15.75" x14ac:dyDescent="0.25">
      <c r="A110" s="208"/>
      <c r="B110" s="158"/>
      <c r="C110" s="357"/>
      <c r="D110" s="161"/>
      <c r="E110" s="48" t="s">
        <v>3</v>
      </c>
      <c r="F110" s="49"/>
      <c r="G110" s="49">
        <v>70</v>
      </c>
      <c r="H110" s="49">
        <v>60</v>
      </c>
      <c r="I110" s="49">
        <f t="shared" ref="I110" si="1">G110*H110</f>
        <v>4200</v>
      </c>
    </row>
    <row r="111" spans="1:9" ht="13.5" customHeight="1" x14ac:dyDescent="0.25">
      <c r="A111" s="207" t="s">
        <v>185</v>
      </c>
      <c r="B111" s="156" t="s">
        <v>77</v>
      </c>
      <c r="C111" s="159" t="s">
        <v>65</v>
      </c>
      <c r="D111" s="159" t="s">
        <v>78</v>
      </c>
      <c r="E111" s="248" t="s">
        <v>71</v>
      </c>
      <c r="F111" s="248"/>
      <c r="G111" s="248"/>
      <c r="H111" s="249"/>
      <c r="I111" s="130">
        <f>I113+I112</f>
        <v>2400</v>
      </c>
    </row>
    <row r="112" spans="1:9" ht="13.5" customHeight="1" x14ac:dyDescent="0.25">
      <c r="A112" s="208"/>
      <c r="B112" s="157"/>
      <c r="C112" s="160"/>
      <c r="D112" s="160"/>
      <c r="E112" s="62" t="s">
        <v>115</v>
      </c>
      <c r="F112" s="94"/>
      <c r="G112" s="94">
        <v>30</v>
      </c>
      <c r="H112" s="95">
        <v>20</v>
      </c>
      <c r="I112" s="97">
        <f>G112*H112</f>
        <v>600</v>
      </c>
    </row>
    <row r="113" spans="1:9" ht="18.75" customHeight="1" x14ac:dyDescent="0.25">
      <c r="A113" s="209"/>
      <c r="B113" s="158"/>
      <c r="C113" s="232"/>
      <c r="D113" s="232"/>
      <c r="E113" s="48" t="s">
        <v>3</v>
      </c>
      <c r="F113" s="49"/>
      <c r="G113" s="49">
        <v>30</v>
      </c>
      <c r="H113" s="49">
        <v>60</v>
      </c>
      <c r="I113" s="49">
        <f t="shared" ref="I113" si="2">G113*H113</f>
        <v>1800</v>
      </c>
    </row>
    <row r="114" spans="1:9" ht="18.75" customHeight="1" x14ac:dyDescent="0.25">
      <c r="A114" s="187" t="s">
        <v>32</v>
      </c>
      <c r="B114" s="188"/>
      <c r="C114" s="188"/>
      <c r="D114" s="188"/>
      <c r="E114" s="188"/>
      <c r="F114" s="188"/>
      <c r="G114" s="188"/>
      <c r="H114" s="188"/>
      <c r="I114" s="46">
        <f>I119+I115</f>
        <v>7080</v>
      </c>
    </row>
    <row r="115" spans="1:9" ht="14.25" customHeight="1" x14ac:dyDescent="0.25">
      <c r="A115" s="305" t="s">
        <v>186</v>
      </c>
      <c r="B115" s="267" t="s">
        <v>142</v>
      </c>
      <c r="C115" s="270" t="s">
        <v>143</v>
      </c>
      <c r="D115" s="198" t="s">
        <v>76</v>
      </c>
      <c r="E115" s="236" t="s">
        <v>51</v>
      </c>
      <c r="F115" s="237"/>
      <c r="G115" s="237"/>
      <c r="H115" s="238"/>
      <c r="I115" s="81">
        <f>I117+I118+I116</f>
        <v>3900</v>
      </c>
    </row>
    <row r="116" spans="1:9" ht="14.25" customHeight="1" x14ac:dyDescent="0.25">
      <c r="A116" s="306"/>
      <c r="B116" s="268"/>
      <c r="C116" s="270"/>
      <c r="D116" s="199"/>
      <c r="E116" s="131" t="s">
        <v>50</v>
      </c>
      <c r="F116" s="129"/>
      <c r="G116" s="129">
        <v>3</v>
      </c>
      <c r="H116" s="129">
        <v>500</v>
      </c>
      <c r="I116" s="75">
        <f>G116*H116</f>
        <v>1500</v>
      </c>
    </row>
    <row r="117" spans="1:9" ht="14.25" customHeight="1" x14ac:dyDescent="0.25">
      <c r="A117" s="306"/>
      <c r="B117" s="268"/>
      <c r="C117" s="270"/>
      <c r="D117" s="199"/>
      <c r="E117" s="131" t="s">
        <v>3</v>
      </c>
      <c r="F117" s="129"/>
      <c r="G117" s="129">
        <v>30</v>
      </c>
      <c r="H117" s="129">
        <v>60</v>
      </c>
      <c r="I117" s="75">
        <f>G117*H117</f>
        <v>1800</v>
      </c>
    </row>
    <row r="118" spans="1:9" ht="14.25" customHeight="1" x14ac:dyDescent="0.25">
      <c r="A118" s="355"/>
      <c r="B118" s="269"/>
      <c r="C118" s="270"/>
      <c r="D118" s="255"/>
      <c r="E118" s="131" t="s">
        <v>115</v>
      </c>
      <c r="F118" s="129"/>
      <c r="G118" s="129">
        <v>30</v>
      </c>
      <c r="H118" s="129">
        <v>20</v>
      </c>
      <c r="I118" s="75">
        <f>G118*H118</f>
        <v>600</v>
      </c>
    </row>
    <row r="119" spans="1:9" ht="15" customHeight="1" x14ac:dyDescent="0.25">
      <c r="A119" s="195" t="s">
        <v>187</v>
      </c>
      <c r="B119" s="250" t="s">
        <v>79</v>
      </c>
      <c r="C119" s="259" t="s">
        <v>80</v>
      </c>
      <c r="D119" s="198" t="s">
        <v>76</v>
      </c>
      <c r="E119" s="163" t="s">
        <v>71</v>
      </c>
      <c r="F119" s="164"/>
      <c r="G119" s="164"/>
      <c r="H119" s="165"/>
      <c r="I119" s="81">
        <f>I120+I122+I121</f>
        <v>3180</v>
      </c>
    </row>
    <row r="120" spans="1:9" ht="15.75" x14ac:dyDescent="0.25">
      <c r="A120" s="196"/>
      <c r="B120" s="251"/>
      <c r="C120" s="260"/>
      <c r="D120" s="199"/>
      <c r="E120" s="74" t="s">
        <v>50</v>
      </c>
      <c r="F120" s="75"/>
      <c r="G120" s="75">
        <v>3</v>
      </c>
      <c r="H120" s="75">
        <v>500</v>
      </c>
      <c r="I120" s="75">
        <f>G120*H120</f>
        <v>1500</v>
      </c>
    </row>
    <row r="121" spans="1:9" ht="15.75" x14ac:dyDescent="0.25">
      <c r="A121" s="196"/>
      <c r="B121" s="251"/>
      <c r="C121" s="260"/>
      <c r="D121" s="199"/>
      <c r="E121" s="74" t="s">
        <v>115</v>
      </c>
      <c r="F121" s="75"/>
      <c r="G121" s="75">
        <v>21</v>
      </c>
      <c r="H121" s="75">
        <v>20</v>
      </c>
      <c r="I121" s="75">
        <f>G121*H121</f>
        <v>420</v>
      </c>
    </row>
    <row r="122" spans="1:9" ht="15.75" x14ac:dyDescent="0.25">
      <c r="A122" s="197"/>
      <c r="B122" s="252"/>
      <c r="C122" s="261"/>
      <c r="D122" s="255"/>
      <c r="E122" s="76" t="s">
        <v>3</v>
      </c>
      <c r="F122" s="75"/>
      <c r="G122" s="75">
        <v>21</v>
      </c>
      <c r="H122" s="75">
        <v>60</v>
      </c>
      <c r="I122" s="75">
        <f t="shared" ref="I122" si="3">G122*H122</f>
        <v>1260</v>
      </c>
    </row>
    <row r="123" spans="1:9" ht="18.75" customHeight="1" x14ac:dyDescent="0.25">
      <c r="A123" s="283" t="s">
        <v>33</v>
      </c>
      <c r="B123" s="284"/>
      <c r="C123" s="284"/>
      <c r="D123" s="284"/>
      <c r="E123" s="284"/>
      <c r="F123" s="284"/>
      <c r="G123" s="284"/>
      <c r="H123" s="285"/>
      <c r="I123" s="58">
        <f>I128+I124</f>
        <v>4620</v>
      </c>
    </row>
    <row r="124" spans="1:9" ht="15.75" customHeight="1" x14ac:dyDescent="0.25">
      <c r="A124" s="253" t="s">
        <v>188</v>
      </c>
      <c r="B124" s="204" t="s">
        <v>82</v>
      </c>
      <c r="C124" s="253" t="s">
        <v>83</v>
      </c>
      <c r="D124" s="256" t="s">
        <v>84</v>
      </c>
      <c r="E124" s="163" t="s">
        <v>71</v>
      </c>
      <c r="F124" s="164"/>
      <c r="G124" s="164"/>
      <c r="H124" s="165"/>
      <c r="I124" s="79">
        <f>I125+I127+I126</f>
        <v>3180</v>
      </c>
    </row>
    <row r="125" spans="1:9" ht="16.5" customHeight="1" x14ac:dyDescent="0.25">
      <c r="A125" s="254"/>
      <c r="B125" s="262"/>
      <c r="C125" s="254"/>
      <c r="D125" s="257"/>
      <c r="E125" s="80" t="s">
        <v>50</v>
      </c>
      <c r="F125" s="147"/>
      <c r="G125" s="126">
        <v>3</v>
      </c>
      <c r="H125" s="126">
        <v>500</v>
      </c>
      <c r="I125" s="126">
        <f>G125*H125</f>
        <v>1500</v>
      </c>
    </row>
    <row r="126" spans="1:9" ht="15.75" customHeight="1" x14ac:dyDescent="0.25">
      <c r="A126" s="254"/>
      <c r="B126" s="262"/>
      <c r="C126" s="254"/>
      <c r="D126" s="257"/>
      <c r="E126" s="80" t="s">
        <v>115</v>
      </c>
      <c r="F126" s="147"/>
      <c r="G126" s="126">
        <v>21</v>
      </c>
      <c r="H126" s="126">
        <v>20</v>
      </c>
      <c r="I126" s="126">
        <f>G126*H126</f>
        <v>420</v>
      </c>
    </row>
    <row r="127" spans="1:9" ht="16.5" customHeight="1" x14ac:dyDescent="0.25">
      <c r="A127" s="255"/>
      <c r="B127" s="263"/>
      <c r="C127" s="255"/>
      <c r="D127" s="258"/>
      <c r="E127" s="80" t="s">
        <v>3</v>
      </c>
      <c r="F127" s="147"/>
      <c r="G127" s="126">
        <v>21</v>
      </c>
      <c r="H127" s="126">
        <v>60</v>
      </c>
      <c r="I127" s="126">
        <f>G127*H127</f>
        <v>1260</v>
      </c>
    </row>
    <row r="128" spans="1:9" ht="17.25" customHeight="1" x14ac:dyDescent="0.25">
      <c r="A128" s="195" t="s">
        <v>189</v>
      </c>
      <c r="B128" s="371" t="s">
        <v>144</v>
      </c>
      <c r="C128" s="259" t="s">
        <v>81</v>
      </c>
      <c r="D128" s="256" t="s">
        <v>84</v>
      </c>
      <c r="E128" s="163" t="s">
        <v>71</v>
      </c>
      <c r="F128" s="164"/>
      <c r="G128" s="164"/>
      <c r="H128" s="165"/>
      <c r="I128" s="81">
        <f>I130+I129</f>
        <v>1440</v>
      </c>
    </row>
    <row r="129" spans="1:9" ht="15.75" customHeight="1" x14ac:dyDescent="0.25">
      <c r="A129" s="196"/>
      <c r="B129" s="372"/>
      <c r="C129" s="260"/>
      <c r="D129" s="257"/>
      <c r="E129" s="82" t="s">
        <v>115</v>
      </c>
      <c r="F129" s="98"/>
      <c r="G129" s="75">
        <v>18</v>
      </c>
      <c r="H129" s="75">
        <v>20</v>
      </c>
      <c r="I129" s="129">
        <f>G129*H129</f>
        <v>360</v>
      </c>
    </row>
    <row r="130" spans="1:9" ht="18.75" customHeight="1" x14ac:dyDescent="0.25">
      <c r="A130" s="197"/>
      <c r="B130" s="304"/>
      <c r="C130" s="261"/>
      <c r="D130" s="258"/>
      <c r="E130" s="83" t="s">
        <v>3</v>
      </c>
      <c r="F130" s="66"/>
      <c r="G130" s="75">
        <v>18</v>
      </c>
      <c r="H130" s="75">
        <v>60</v>
      </c>
      <c r="I130" s="129">
        <f t="shared" ref="I130" si="4">G130*H130</f>
        <v>1080</v>
      </c>
    </row>
    <row r="131" spans="1:9" ht="18.75" customHeight="1" x14ac:dyDescent="0.25">
      <c r="A131" s="275" t="s">
        <v>34</v>
      </c>
      <c r="B131" s="173"/>
      <c r="C131" s="173"/>
      <c r="D131" s="173"/>
      <c r="E131" s="173"/>
      <c r="F131" s="173"/>
      <c r="G131" s="173"/>
      <c r="H131" s="174"/>
      <c r="I131" s="58">
        <f>I132+I142+I138+I135</f>
        <v>12280</v>
      </c>
    </row>
    <row r="132" spans="1:9" ht="14.25" customHeight="1" x14ac:dyDescent="0.25">
      <c r="A132" s="207" t="s">
        <v>190</v>
      </c>
      <c r="B132" s="292" t="s">
        <v>85</v>
      </c>
      <c r="C132" s="350" t="s">
        <v>61</v>
      </c>
      <c r="D132" s="272" t="s">
        <v>66</v>
      </c>
      <c r="E132" s="264" t="s">
        <v>71</v>
      </c>
      <c r="F132" s="265"/>
      <c r="G132" s="265"/>
      <c r="H132" s="266"/>
      <c r="I132" s="130">
        <f>I134+I133</f>
        <v>1440</v>
      </c>
    </row>
    <row r="133" spans="1:9" ht="15.75" customHeight="1" x14ac:dyDescent="0.25">
      <c r="A133" s="208"/>
      <c r="B133" s="293"/>
      <c r="C133" s="351"/>
      <c r="D133" s="273"/>
      <c r="E133" s="51" t="s">
        <v>115</v>
      </c>
      <c r="F133" s="101"/>
      <c r="G133" s="101">
        <v>18</v>
      </c>
      <c r="H133" s="97">
        <v>20</v>
      </c>
      <c r="I133" s="97">
        <f>G133*H133</f>
        <v>360</v>
      </c>
    </row>
    <row r="134" spans="1:9" ht="15.75" x14ac:dyDescent="0.25">
      <c r="A134" s="209"/>
      <c r="B134" s="294"/>
      <c r="C134" s="352"/>
      <c r="D134" s="274"/>
      <c r="E134" s="52" t="s">
        <v>3</v>
      </c>
      <c r="F134" s="40"/>
      <c r="G134" s="40">
        <v>18</v>
      </c>
      <c r="H134" s="49">
        <v>60</v>
      </c>
      <c r="I134" s="49">
        <f t="shared" ref="I134" si="5">G134*H134</f>
        <v>1080</v>
      </c>
    </row>
    <row r="135" spans="1:9" ht="15.75" x14ac:dyDescent="0.25">
      <c r="A135" s="207" t="s">
        <v>191</v>
      </c>
      <c r="B135" s="277" t="s">
        <v>146</v>
      </c>
      <c r="C135" s="278" t="s">
        <v>35</v>
      </c>
      <c r="D135" s="279" t="s">
        <v>147</v>
      </c>
      <c r="E135" s="280" t="s">
        <v>51</v>
      </c>
      <c r="F135" s="281"/>
      <c r="G135" s="281"/>
      <c r="H135" s="282"/>
      <c r="I135" s="130">
        <f>I136+I137</f>
        <v>1600</v>
      </c>
    </row>
    <row r="136" spans="1:9" ht="15.75" x14ac:dyDescent="0.25">
      <c r="A136" s="208"/>
      <c r="B136" s="277"/>
      <c r="C136" s="278"/>
      <c r="D136" s="279"/>
      <c r="E136" s="39" t="s">
        <v>3</v>
      </c>
      <c r="F136" s="120"/>
      <c r="G136" s="120">
        <v>20</v>
      </c>
      <c r="H136" s="124">
        <v>60</v>
      </c>
      <c r="I136" s="97">
        <f>G136*H136</f>
        <v>1200</v>
      </c>
    </row>
    <row r="137" spans="1:9" ht="15.75" x14ac:dyDescent="0.25">
      <c r="A137" s="208"/>
      <c r="B137" s="277"/>
      <c r="C137" s="278"/>
      <c r="D137" s="279"/>
      <c r="E137" s="39" t="s">
        <v>115</v>
      </c>
      <c r="F137" s="120"/>
      <c r="G137" s="120">
        <v>20</v>
      </c>
      <c r="H137" s="124">
        <v>20</v>
      </c>
      <c r="I137" s="97">
        <f>G137*H137</f>
        <v>400</v>
      </c>
    </row>
    <row r="138" spans="1:9" ht="15.75" customHeight="1" x14ac:dyDescent="0.25">
      <c r="A138" s="208" t="s">
        <v>192</v>
      </c>
      <c r="B138" s="277" t="s">
        <v>145</v>
      </c>
      <c r="C138" s="278" t="s">
        <v>86</v>
      </c>
      <c r="D138" s="276" t="s">
        <v>67</v>
      </c>
      <c r="E138" s="163" t="s">
        <v>71</v>
      </c>
      <c r="F138" s="164"/>
      <c r="G138" s="164"/>
      <c r="H138" s="165"/>
      <c r="I138" s="81">
        <f>I139+I140+I141</f>
        <v>9000</v>
      </c>
    </row>
    <row r="139" spans="1:9" ht="15.75" customHeight="1" x14ac:dyDescent="0.25">
      <c r="A139" s="208"/>
      <c r="B139" s="277"/>
      <c r="C139" s="278"/>
      <c r="D139" s="276"/>
      <c r="E139" s="84" t="s">
        <v>50</v>
      </c>
      <c r="F139" s="123"/>
      <c r="G139" s="123">
        <v>6</v>
      </c>
      <c r="H139" s="129">
        <v>500</v>
      </c>
      <c r="I139" s="75">
        <f>H139*G139</f>
        <v>3000</v>
      </c>
    </row>
    <row r="140" spans="1:9" ht="15.75" x14ac:dyDescent="0.25">
      <c r="A140" s="208"/>
      <c r="B140" s="277"/>
      <c r="C140" s="278"/>
      <c r="D140" s="276"/>
      <c r="E140" s="84" t="s">
        <v>3</v>
      </c>
      <c r="F140" s="123"/>
      <c r="G140" s="123">
        <v>75</v>
      </c>
      <c r="H140" s="129">
        <v>60</v>
      </c>
      <c r="I140" s="75">
        <f>G140*H140</f>
        <v>4500</v>
      </c>
    </row>
    <row r="141" spans="1:9" ht="15.75" x14ac:dyDescent="0.25">
      <c r="A141" s="208"/>
      <c r="B141" s="277"/>
      <c r="C141" s="278"/>
      <c r="D141" s="276"/>
      <c r="E141" s="84" t="s">
        <v>138</v>
      </c>
      <c r="F141" s="123"/>
      <c r="G141" s="123">
        <v>75</v>
      </c>
      <c r="H141" s="129">
        <v>20</v>
      </c>
      <c r="I141" s="75">
        <f>G141*H141</f>
        <v>1500</v>
      </c>
    </row>
    <row r="142" spans="1:9" ht="16.5" customHeight="1" x14ac:dyDescent="0.25">
      <c r="A142" s="364" t="s">
        <v>193</v>
      </c>
      <c r="B142" s="271" t="s">
        <v>46</v>
      </c>
      <c r="C142" s="350" t="s">
        <v>62</v>
      </c>
      <c r="D142" s="279" t="s">
        <v>67</v>
      </c>
      <c r="E142" s="264" t="s">
        <v>71</v>
      </c>
      <c r="F142" s="265"/>
      <c r="G142" s="265"/>
      <c r="H142" s="266"/>
      <c r="I142" s="130">
        <f>I144+I143</f>
        <v>240</v>
      </c>
    </row>
    <row r="143" spans="1:9" ht="16.5" customHeight="1" x14ac:dyDescent="0.25">
      <c r="A143" s="365"/>
      <c r="B143" s="271"/>
      <c r="C143" s="351"/>
      <c r="D143" s="279"/>
      <c r="E143" s="65" t="s">
        <v>138</v>
      </c>
      <c r="F143" s="121"/>
      <c r="G143" s="121">
        <v>3</v>
      </c>
      <c r="H143" s="121">
        <v>20</v>
      </c>
      <c r="I143" s="97">
        <f>G143*H143</f>
        <v>60</v>
      </c>
    </row>
    <row r="144" spans="1:9" ht="15" customHeight="1" x14ac:dyDescent="0.25">
      <c r="A144" s="366"/>
      <c r="B144" s="271"/>
      <c r="C144" s="352"/>
      <c r="D144" s="279"/>
      <c r="E144" s="48" t="s">
        <v>3</v>
      </c>
      <c r="F144" s="49"/>
      <c r="G144" s="49">
        <v>3</v>
      </c>
      <c r="H144" s="49">
        <v>60</v>
      </c>
      <c r="I144" s="49">
        <f t="shared" ref="I144" si="6">G144*H144</f>
        <v>180</v>
      </c>
    </row>
    <row r="145" spans="1:9" ht="15.75" x14ac:dyDescent="0.25">
      <c r="A145" s="31"/>
      <c r="B145" s="36"/>
      <c r="C145" s="17"/>
      <c r="D145" s="9"/>
      <c r="E145" s="9"/>
      <c r="F145" s="9"/>
      <c r="G145" s="9"/>
      <c r="H145" s="16"/>
      <c r="I145" s="18"/>
    </row>
    <row r="146" spans="1:9" ht="15.75" customHeight="1" x14ac:dyDescent="0.3">
      <c r="A146" s="368" t="s">
        <v>148</v>
      </c>
      <c r="B146" s="369"/>
      <c r="C146" s="369"/>
      <c r="D146" s="369"/>
      <c r="E146" s="369"/>
      <c r="F146" s="369"/>
      <c r="G146" s="369"/>
      <c r="H146" s="370"/>
      <c r="I146" s="152">
        <f>I149+I156+I166+I176+I180+I191+I195</f>
        <v>327400</v>
      </c>
    </row>
    <row r="147" spans="1:9" ht="15.75" x14ac:dyDescent="0.25">
      <c r="A147" s="31"/>
      <c r="B147" s="36"/>
      <c r="C147" s="19"/>
      <c r="D147" s="15"/>
      <c r="E147" s="15"/>
      <c r="F147" s="15"/>
      <c r="G147" s="15"/>
      <c r="H147" s="18"/>
      <c r="I147" s="43"/>
    </row>
    <row r="148" spans="1:9" ht="47.25" x14ac:dyDescent="0.25">
      <c r="A148" s="40" t="s">
        <v>0</v>
      </c>
      <c r="B148" s="55" t="s">
        <v>40</v>
      </c>
      <c r="C148" s="47" t="s">
        <v>41</v>
      </c>
      <c r="D148" s="47" t="s">
        <v>1</v>
      </c>
      <c r="E148" s="47" t="s">
        <v>6</v>
      </c>
      <c r="F148" s="47" t="s">
        <v>56</v>
      </c>
      <c r="G148" s="47" t="s">
        <v>55</v>
      </c>
      <c r="H148" s="47" t="s">
        <v>47</v>
      </c>
      <c r="I148" s="47" t="s">
        <v>2</v>
      </c>
    </row>
    <row r="149" spans="1:9" ht="21" customHeight="1" x14ac:dyDescent="0.25">
      <c r="A149" s="288" t="s">
        <v>7</v>
      </c>
      <c r="B149" s="182"/>
      <c r="C149" s="182"/>
      <c r="D149" s="182"/>
      <c r="E149" s="182"/>
      <c r="F149" s="182"/>
      <c r="G149" s="182"/>
      <c r="H149" s="182"/>
      <c r="I149" s="56">
        <f>I150+I153</f>
        <v>59000</v>
      </c>
    </row>
    <row r="150" spans="1:9" ht="21" customHeight="1" x14ac:dyDescent="0.25">
      <c r="A150" s="325" t="s">
        <v>194</v>
      </c>
      <c r="B150" s="321" t="s">
        <v>154</v>
      </c>
      <c r="C150" s="162" t="s">
        <v>106</v>
      </c>
      <c r="D150" s="162" t="s">
        <v>39</v>
      </c>
      <c r="E150" s="162" t="s">
        <v>51</v>
      </c>
      <c r="F150" s="324"/>
      <c r="G150" s="324"/>
      <c r="H150" s="324"/>
      <c r="I150" s="133">
        <f>I151+I152</f>
        <v>33000</v>
      </c>
    </row>
    <row r="151" spans="1:9" ht="21" customHeight="1" x14ac:dyDescent="0.25">
      <c r="A151" s="326"/>
      <c r="B151" s="322"/>
      <c r="C151" s="323"/>
      <c r="D151" s="323"/>
      <c r="E151" s="86" t="s">
        <v>215</v>
      </c>
      <c r="F151" s="86">
        <v>2</v>
      </c>
      <c r="G151" s="86">
        <v>15</v>
      </c>
      <c r="H151" s="86">
        <v>700</v>
      </c>
      <c r="I151" s="63">
        <f>F151*G151*H151</f>
        <v>21000</v>
      </c>
    </row>
    <row r="152" spans="1:9" ht="21" customHeight="1" x14ac:dyDescent="0.25">
      <c r="A152" s="327"/>
      <c r="B152" s="322"/>
      <c r="C152" s="323"/>
      <c r="D152" s="323"/>
      <c r="E152" s="86" t="s">
        <v>54</v>
      </c>
      <c r="F152" s="86">
        <v>4</v>
      </c>
      <c r="G152" s="86">
        <v>15</v>
      </c>
      <c r="H152" s="86">
        <v>200</v>
      </c>
      <c r="I152" s="63">
        <f>H152*G152*F152</f>
        <v>12000</v>
      </c>
    </row>
    <row r="153" spans="1:9" ht="18.75" customHeight="1" x14ac:dyDescent="0.25">
      <c r="A153" s="138" t="s">
        <v>195</v>
      </c>
      <c r="B153" s="250" t="s">
        <v>88</v>
      </c>
      <c r="C153" s="332" t="s">
        <v>106</v>
      </c>
      <c r="D153" s="332" t="s">
        <v>217</v>
      </c>
      <c r="E153" s="264" t="s">
        <v>51</v>
      </c>
      <c r="F153" s="181"/>
      <c r="G153" s="181"/>
      <c r="H153" s="303"/>
      <c r="I153" s="133">
        <f>I154+I155</f>
        <v>26000</v>
      </c>
    </row>
    <row r="154" spans="1:9" ht="17.25" customHeight="1" x14ac:dyDescent="0.25">
      <c r="A154" s="138"/>
      <c r="B154" s="251"/>
      <c r="C154" s="367"/>
      <c r="D154" s="367"/>
      <c r="E154" s="99" t="s">
        <v>215</v>
      </c>
      <c r="F154" s="99">
        <v>2</v>
      </c>
      <c r="G154" s="99">
        <v>10</v>
      </c>
      <c r="H154" s="99">
        <v>1100</v>
      </c>
      <c r="I154" s="63">
        <f>F154*G154*H154</f>
        <v>22000</v>
      </c>
    </row>
    <row r="155" spans="1:9" ht="19.5" customHeight="1" x14ac:dyDescent="0.25">
      <c r="A155" s="139"/>
      <c r="B155" s="252"/>
      <c r="C155" s="376"/>
      <c r="D155" s="376"/>
      <c r="E155" s="86" t="s">
        <v>149</v>
      </c>
      <c r="F155" s="86">
        <v>2</v>
      </c>
      <c r="G155" s="86">
        <v>10</v>
      </c>
      <c r="H155" s="86">
        <v>200</v>
      </c>
      <c r="I155" s="63">
        <f>F155*G155*H155</f>
        <v>4000</v>
      </c>
    </row>
    <row r="156" spans="1:9" ht="18.75" customHeight="1" x14ac:dyDescent="0.25">
      <c r="A156" s="288" t="s">
        <v>10</v>
      </c>
      <c r="B156" s="182"/>
      <c r="C156" s="182"/>
      <c r="D156" s="182"/>
      <c r="E156" s="182"/>
      <c r="F156" s="182"/>
      <c r="G156" s="182"/>
      <c r="H156" s="183"/>
      <c r="I156" s="28">
        <f>I157+I160+I163</f>
        <v>66000</v>
      </c>
    </row>
    <row r="157" spans="1:9" ht="18.75" customHeight="1" x14ac:dyDescent="0.25">
      <c r="A157" s="332" t="s">
        <v>196</v>
      </c>
      <c r="B157" s="204" t="s">
        <v>150</v>
      </c>
      <c r="C157" s="332" t="s">
        <v>151</v>
      </c>
      <c r="D157" s="332" t="s">
        <v>152</v>
      </c>
      <c r="E157" s="331" t="s">
        <v>51</v>
      </c>
      <c r="F157" s="265"/>
      <c r="G157" s="265"/>
      <c r="H157" s="266"/>
      <c r="I157" s="100">
        <f>I158+I159</f>
        <v>4800</v>
      </c>
    </row>
    <row r="158" spans="1:9" ht="18.75" customHeight="1" x14ac:dyDescent="0.25">
      <c r="A158" s="329"/>
      <c r="B158" s="317"/>
      <c r="C158" s="333"/>
      <c r="D158" s="333"/>
      <c r="E158" s="122" t="s">
        <v>215</v>
      </c>
      <c r="F158" s="122">
        <v>2</v>
      </c>
      <c r="G158" s="122">
        <v>2</v>
      </c>
      <c r="H158" s="122">
        <v>1100</v>
      </c>
      <c r="I158" s="122">
        <f>F158*G158*H158</f>
        <v>4400</v>
      </c>
    </row>
    <row r="159" spans="1:9" ht="19.5" customHeight="1" x14ac:dyDescent="0.25">
      <c r="A159" s="330"/>
      <c r="B159" s="318"/>
      <c r="C159" s="161"/>
      <c r="D159" s="161"/>
      <c r="E159" s="122" t="s">
        <v>54</v>
      </c>
      <c r="F159" s="122">
        <v>1</v>
      </c>
      <c r="G159" s="122">
        <v>2</v>
      </c>
      <c r="H159" s="122">
        <v>200</v>
      </c>
      <c r="I159" s="122">
        <f>H159*G159*F159</f>
        <v>400</v>
      </c>
    </row>
    <row r="160" spans="1:9" ht="19.5" customHeight="1" x14ac:dyDescent="0.25">
      <c r="A160" s="328" t="s">
        <v>197</v>
      </c>
      <c r="B160" s="316" t="s">
        <v>153</v>
      </c>
      <c r="C160" s="207" t="s">
        <v>87</v>
      </c>
      <c r="D160" s="207" t="s">
        <v>38</v>
      </c>
      <c r="E160" s="264" t="s">
        <v>51</v>
      </c>
      <c r="F160" s="265"/>
      <c r="G160" s="265"/>
      <c r="H160" s="266"/>
      <c r="I160" s="100">
        <f>I161+I162</f>
        <v>30000</v>
      </c>
    </row>
    <row r="161" spans="1:9" ht="22.5" customHeight="1" x14ac:dyDescent="0.25">
      <c r="A161" s="329"/>
      <c r="B161" s="317"/>
      <c r="C161" s="319"/>
      <c r="D161" s="319"/>
      <c r="E161" s="122" t="s">
        <v>215</v>
      </c>
      <c r="F161" s="122">
        <v>2</v>
      </c>
      <c r="G161" s="122">
        <v>10</v>
      </c>
      <c r="H161" s="122">
        <v>1000</v>
      </c>
      <c r="I161" s="122">
        <f>H161*G161*F161</f>
        <v>20000</v>
      </c>
    </row>
    <row r="162" spans="1:9" ht="16.5" customHeight="1" x14ac:dyDescent="0.25">
      <c r="A162" s="330"/>
      <c r="B162" s="318"/>
      <c r="C162" s="320"/>
      <c r="D162" s="320"/>
      <c r="E162" s="122" t="s">
        <v>54</v>
      </c>
      <c r="F162" s="122">
        <v>5</v>
      </c>
      <c r="G162" s="122">
        <v>10</v>
      </c>
      <c r="H162" s="122">
        <v>200</v>
      </c>
      <c r="I162" s="122">
        <f>F162*G162*H162</f>
        <v>10000</v>
      </c>
    </row>
    <row r="163" spans="1:9" ht="17.25" customHeight="1" x14ac:dyDescent="0.25">
      <c r="A163" s="332" t="s">
        <v>198</v>
      </c>
      <c r="B163" s="204" t="s">
        <v>155</v>
      </c>
      <c r="C163" s="332" t="s">
        <v>156</v>
      </c>
      <c r="D163" s="332" t="s">
        <v>98</v>
      </c>
      <c r="E163" s="331" t="s">
        <v>51</v>
      </c>
      <c r="F163" s="265"/>
      <c r="G163" s="265"/>
      <c r="H163" s="266"/>
      <c r="I163" s="100">
        <f>I164+I165</f>
        <v>31200</v>
      </c>
    </row>
    <row r="164" spans="1:9" ht="17.25" customHeight="1" x14ac:dyDescent="0.25">
      <c r="A164" s="367"/>
      <c r="B164" s="205"/>
      <c r="C164" s="367"/>
      <c r="D164" s="367"/>
      <c r="E164" s="122" t="s">
        <v>215</v>
      </c>
      <c r="F164" s="122">
        <v>2</v>
      </c>
      <c r="G164" s="122">
        <v>12</v>
      </c>
      <c r="H164" s="122">
        <v>1000</v>
      </c>
      <c r="I164" s="122">
        <f>H164*G164*F164</f>
        <v>24000</v>
      </c>
    </row>
    <row r="165" spans="1:9" ht="21" customHeight="1" x14ac:dyDescent="0.25">
      <c r="A165" s="330"/>
      <c r="B165" s="318"/>
      <c r="C165" s="161"/>
      <c r="D165" s="320"/>
      <c r="E165" s="122" t="s">
        <v>54</v>
      </c>
      <c r="F165" s="122">
        <v>3</v>
      </c>
      <c r="G165" s="122">
        <v>12</v>
      </c>
      <c r="H165" s="122">
        <v>200</v>
      </c>
      <c r="I165" s="122">
        <f>H165*G165*F165</f>
        <v>7200</v>
      </c>
    </row>
    <row r="166" spans="1:9" ht="19.5" customHeight="1" x14ac:dyDescent="0.25">
      <c r="A166" s="288" t="s">
        <v>15</v>
      </c>
      <c r="B166" s="182"/>
      <c r="C166" s="182"/>
      <c r="D166" s="182"/>
      <c r="E166" s="182"/>
      <c r="F166" s="182"/>
      <c r="G166" s="182"/>
      <c r="H166" s="183"/>
      <c r="I166" s="28">
        <f>I167+I169+I172</f>
        <v>70600</v>
      </c>
    </row>
    <row r="167" spans="1:9" ht="15.75" customHeight="1" x14ac:dyDescent="0.25">
      <c r="A167" s="332" t="s">
        <v>199</v>
      </c>
      <c r="B167" s="289" t="s">
        <v>94</v>
      </c>
      <c r="C167" s="290" t="s">
        <v>157</v>
      </c>
      <c r="D167" s="291" t="s">
        <v>98</v>
      </c>
      <c r="E167" s="264" t="s">
        <v>51</v>
      </c>
      <c r="F167" s="181"/>
      <c r="G167" s="181"/>
      <c r="H167" s="303"/>
      <c r="I167" s="100">
        <f>I168</f>
        <v>22000</v>
      </c>
    </row>
    <row r="168" spans="1:9" ht="15.75" customHeight="1" x14ac:dyDescent="0.25">
      <c r="A168" s="367"/>
      <c r="B168" s="289"/>
      <c r="C168" s="290"/>
      <c r="D168" s="291"/>
      <c r="E168" s="122" t="s">
        <v>215</v>
      </c>
      <c r="F168" s="122">
        <v>1</v>
      </c>
      <c r="G168" s="122">
        <v>20</v>
      </c>
      <c r="H168" s="122">
        <v>1100</v>
      </c>
      <c r="I168" s="122">
        <f>G168*H168</f>
        <v>22000</v>
      </c>
    </row>
    <row r="169" spans="1:9" ht="15.75" customHeight="1" x14ac:dyDescent="0.25">
      <c r="A169" s="367" t="s">
        <v>200</v>
      </c>
      <c r="B169" s="289" t="s">
        <v>158</v>
      </c>
      <c r="C169" s="291" t="s">
        <v>89</v>
      </c>
      <c r="D169" s="291" t="s">
        <v>58</v>
      </c>
      <c r="E169" s="264" t="s">
        <v>51</v>
      </c>
      <c r="F169" s="181"/>
      <c r="G169" s="181"/>
      <c r="H169" s="303"/>
      <c r="I169" s="100">
        <f>I170+I171</f>
        <v>39000</v>
      </c>
    </row>
    <row r="170" spans="1:9" ht="15.75" customHeight="1" x14ac:dyDescent="0.25">
      <c r="A170" s="367"/>
      <c r="B170" s="289"/>
      <c r="C170" s="291"/>
      <c r="D170" s="291"/>
      <c r="E170" s="122" t="s">
        <v>215</v>
      </c>
      <c r="F170" s="122">
        <v>2</v>
      </c>
      <c r="G170" s="122">
        <v>13</v>
      </c>
      <c r="H170" s="122">
        <v>1100</v>
      </c>
      <c r="I170" s="122">
        <f>F170*G170*H170</f>
        <v>28600</v>
      </c>
    </row>
    <row r="171" spans="1:9" ht="15.75" customHeight="1" x14ac:dyDescent="0.25">
      <c r="A171" s="367"/>
      <c r="B171" s="289"/>
      <c r="C171" s="291"/>
      <c r="D171" s="291"/>
      <c r="E171" s="122" t="s">
        <v>54</v>
      </c>
      <c r="F171" s="122">
        <v>4</v>
      </c>
      <c r="G171" s="122">
        <v>13</v>
      </c>
      <c r="H171" s="122">
        <v>200</v>
      </c>
      <c r="I171" s="122">
        <f>F171*G171*H171</f>
        <v>10400</v>
      </c>
    </row>
    <row r="172" spans="1:9" ht="15.75" customHeight="1" x14ac:dyDescent="0.25">
      <c r="A172" s="367" t="s">
        <v>201</v>
      </c>
      <c r="B172" s="156" t="s">
        <v>159</v>
      </c>
      <c r="C172" s="291" t="s">
        <v>89</v>
      </c>
      <c r="D172" s="291" t="s">
        <v>58</v>
      </c>
      <c r="E172" s="264" t="s">
        <v>51</v>
      </c>
      <c r="F172" s="181"/>
      <c r="G172" s="181"/>
      <c r="H172" s="303"/>
      <c r="I172" s="100">
        <f>I173+I174+I175</f>
        <v>9600</v>
      </c>
    </row>
    <row r="173" spans="1:9" ht="15.75" customHeight="1" x14ac:dyDescent="0.25">
      <c r="A173" s="367"/>
      <c r="B173" s="157"/>
      <c r="C173" s="291"/>
      <c r="D173" s="291"/>
      <c r="E173" s="122" t="s">
        <v>36</v>
      </c>
      <c r="F173" s="122">
        <v>2</v>
      </c>
      <c r="G173" s="122">
        <v>3</v>
      </c>
      <c r="H173" s="122">
        <v>1200</v>
      </c>
      <c r="I173" s="122">
        <f>F173*G173*H173</f>
        <v>7200</v>
      </c>
    </row>
    <row r="174" spans="1:9" ht="15.75" customHeight="1" x14ac:dyDescent="0.25">
      <c r="A174" s="367"/>
      <c r="B174" s="157"/>
      <c r="C174" s="291"/>
      <c r="D174" s="291"/>
      <c r="E174" s="122" t="s">
        <v>54</v>
      </c>
      <c r="F174" s="122">
        <v>3</v>
      </c>
      <c r="G174" s="122">
        <v>3</v>
      </c>
      <c r="H174" s="122">
        <v>200</v>
      </c>
      <c r="I174" s="122">
        <f>F174*G174*H174</f>
        <v>1800</v>
      </c>
    </row>
    <row r="175" spans="1:9" ht="30.75" customHeight="1" x14ac:dyDescent="0.25">
      <c r="A175" s="367"/>
      <c r="B175" s="158"/>
      <c r="C175" s="291"/>
      <c r="D175" s="291"/>
      <c r="E175" s="122" t="s">
        <v>160</v>
      </c>
      <c r="F175" s="122">
        <v>1</v>
      </c>
      <c r="G175" s="122">
        <v>2</v>
      </c>
      <c r="H175" s="122">
        <v>300</v>
      </c>
      <c r="I175" s="122">
        <f>G175*H175</f>
        <v>600</v>
      </c>
    </row>
    <row r="176" spans="1:9" ht="17.25" customHeight="1" x14ac:dyDescent="0.25">
      <c r="A176" s="373" t="s">
        <v>19</v>
      </c>
      <c r="B176" s="374"/>
      <c r="C176" s="374"/>
      <c r="D176" s="374"/>
      <c r="E176" s="374"/>
      <c r="F176" s="374"/>
      <c r="G176" s="374"/>
      <c r="H176" s="375"/>
      <c r="I176" s="64">
        <f>I177</f>
        <v>31200</v>
      </c>
    </row>
    <row r="177" spans="1:9" ht="16.5" customHeight="1" x14ac:dyDescent="0.25">
      <c r="A177" s="300" t="s">
        <v>202</v>
      </c>
      <c r="B177" s="298" t="s">
        <v>161</v>
      </c>
      <c r="C177" s="207" t="s">
        <v>90</v>
      </c>
      <c r="D177" s="207" t="s">
        <v>58</v>
      </c>
      <c r="E177" s="302" t="s">
        <v>51</v>
      </c>
      <c r="F177" s="248"/>
      <c r="G177" s="248"/>
      <c r="H177" s="249"/>
      <c r="I177" s="135">
        <f>I178+I179</f>
        <v>31200</v>
      </c>
    </row>
    <row r="178" spans="1:9" ht="16.5" customHeight="1" x14ac:dyDescent="0.25">
      <c r="A178" s="301"/>
      <c r="B178" s="299"/>
      <c r="C178" s="208"/>
      <c r="D178" s="208"/>
      <c r="E178" s="53" t="s">
        <v>216</v>
      </c>
      <c r="F178" s="53">
        <v>2</v>
      </c>
      <c r="G178" s="53">
        <v>12</v>
      </c>
      <c r="H178" s="53">
        <v>1100</v>
      </c>
      <c r="I178" s="134">
        <f>H178*G178*F178</f>
        <v>26400</v>
      </c>
    </row>
    <row r="179" spans="1:9" ht="16.5" customHeight="1" x14ac:dyDescent="0.25">
      <c r="A179" s="301"/>
      <c r="B179" s="299"/>
      <c r="C179" s="208"/>
      <c r="D179" s="208"/>
      <c r="E179" s="53" t="s">
        <v>54</v>
      </c>
      <c r="F179" s="53">
        <v>2</v>
      </c>
      <c r="G179" s="53">
        <v>12</v>
      </c>
      <c r="H179" s="53">
        <v>200</v>
      </c>
      <c r="I179" s="134">
        <f>H179*G179*F179</f>
        <v>4800</v>
      </c>
    </row>
    <row r="180" spans="1:9" ht="18.75" customHeight="1" x14ac:dyDescent="0.25">
      <c r="A180" s="295" t="s">
        <v>27</v>
      </c>
      <c r="B180" s="296"/>
      <c r="C180" s="296"/>
      <c r="D180" s="296"/>
      <c r="E180" s="296"/>
      <c r="F180" s="296"/>
      <c r="G180" s="296"/>
      <c r="H180" s="297"/>
      <c r="I180" s="57">
        <f>I181+I184+I187+I189</f>
        <v>72800</v>
      </c>
    </row>
    <row r="181" spans="1:9" ht="17.25" customHeight="1" x14ac:dyDescent="0.25">
      <c r="A181" s="195" t="s">
        <v>203</v>
      </c>
      <c r="B181" s="292" t="s">
        <v>91</v>
      </c>
      <c r="C181" s="159" t="s">
        <v>135</v>
      </c>
      <c r="D181" s="159" t="s">
        <v>44</v>
      </c>
      <c r="E181" s="248" t="s">
        <v>51</v>
      </c>
      <c r="F181" s="248"/>
      <c r="G181" s="248"/>
      <c r="H181" s="249"/>
      <c r="I181" s="54">
        <f>I182+I183</f>
        <v>38400</v>
      </c>
    </row>
    <row r="182" spans="1:9" ht="15.75" customHeight="1" x14ac:dyDescent="0.25">
      <c r="A182" s="196"/>
      <c r="B182" s="293"/>
      <c r="C182" s="160"/>
      <c r="D182" s="160"/>
      <c r="E182" s="53" t="s">
        <v>215</v>
      </c>
      <c r="F182" s="49">
        <v>1</v>
      </c>
      <c r="G182" s="49">
        <v>32</v>
      </c>
      <c r="H182" s="49">
        <v>1000</v>
      </c>
      <c r="I182" s="134">
        <f>H182*G182*F182</f>
        <v>32000</v>
      </c>
    </row>
    <row r="183" spans="1:9" ht="15.75" customHeight="1" x14ac:dyDescent="0.25">
      <c r="A183" s="197"/>
      <c r="B183" s="294"/>
      <c r="C183" s="232"/>
      <c r="D183" s="232"/>
      <c r="E183" s="53" t="s">
        <v>54</v>
      </c>
      <c r="F183" s="49">
        <v>1</v>
      </c>
      <c r="G183" s="49">
        <v>32</v>
      </c>
      <c r="H183" s="49">
        <v>200</v>
      </c>
      <c r="I183" s="134">
        <f>H183*G183*F183</f>
        <v>6400</v>
      </c>
    </row>
    <row r="184" spans="1:9" ht="15.75" customHeight="1" x14ac:dyDescent="0.25">
      <c r="A184" s="195" t="s">
        <v>204</v>
      </c>
      <c r="B184" s="250" t="s">
        <v>92</v>
      </c>
      <c r="C184" s="198" t="s">
        <v>156</v>
      </c>
      <c r="D184" s="198" t="s">
        <v>58</v>
      </c>
      <c r="E184" s="237" t="s">
        <v>51</v>
      </c>
      <c r="F184" s="237"/>
      <c r="G184" s="237"/>
      <c r="H184" s="238"/>
      <c r="I184" s="54">
        <f>I185+I186</f>
        <v>30000</v>
      </c>
    </row>
    <row r="185" spans="1:9" ht="15.75" x14ac:dyDescent="0.25">
      <c r="A185" s="196"/>
      <c r="B185" s="251"/>
      <c r="C185" s="199"/>
      <c r="D185" s="199"/>
      <c r="E185" s="85" t="s">
        <v>215</v>
      </c>
      <c r="F185" s="75">
        <v>2</v>
      </c>
      <c r="G185" s="75">
        <v>10</v>
      </c>
      <c r="H185" s="75">
        <v>1100</v>
      </c>
      <c r="I185" s="134">
        <f>H185*G185*F185</f>
        <v>22000</v>
      </c>
    </row>
    <row r="186" spans="1:9" ht="15.75" x14ac:dyDescent="0.25">
      <c r="A186" s="197"/>
      <c r="B186" s="252"/>
      <c r="C186" s="200"/>
      <c r="D186" s="200"/>
      <c r="E186" s="85" t="s">
        <v>54</v>
      </c>
      <c r="F186" s="75">
        <v>4</v>
      </c>
      <c r="G186" s="75">
        <v>10</v>
      </c>
      <c r="H186" s="75">
        <v>200</v>
      </c>
      <c r="I186" s="134">
        <f>H186*G186*F186</f>
        <v>8000</v>
      </c>
    </row>
    <row r="187" spans="1:9" ht="15.75" x14ac:dyDescent="0.25">
      <c r="A187" s="195" t="s">
        <v>205</v>
      </c>
      <c r="B187" s="250" t="s">
        <v>162</v>
      </c>
      <c r="C187" s="198" t="s">
        <v>163</v>
      </c>
      <c r="D187" s="198" t="s">
        <v>164</v>
      </c>
      <c r="E187" s="236" t="s">
        <v>51</v>
      </c>
      <c r="F187" s="237"/>
      <c r="G187" s="237"/>
      <c r="H187" s="238"/>
      <c r="I187" s="135">
        <f>I188</f>
        <v>2200</v>
      </c>
    </row>
    <row r="188" spans="1:9" ht="15.75" x14ac:dyDescent="0.25">
      <c r="A188" s="197"/>
      <c r="B188" s="251"/>
      <c r="C188" s="199"/>
      <c r="D188" s="199"/>
      <c r="E188" s="85" t="s">
        <v>54</v>
      </c>
      <c r="F188" s="129">
        <v>1</v>
      </c>
      <c r="G188" s="129">
        <v>11</v>
      </c>
      <c r="H188" s="129">
        <v>200</v>
      </c>
      <c r="I188" s="134">
        <f>H188*G188*F188</f>
        <v>2200</v>
      </c>
    </row>
    <row r="189" spans="1:9" ht="15.75" x14ac:dyDescent="0.25">
      <c r="A189" s="195" t="s">
        <v>206</v>
      </c>
      <c r="B189" s="250" t="s">
        <v>165</v>
      </c>
      <c r="C189" s="159" t="s">
        <v>166</v>
      </c>
      <c r="D189" s="198" t="s">
        <v>167</v>
      </c>
      <c r="E189" s="236" t="s">
        <v>51</v>
      </c>
      <c r="F189" s="237"/>
      <c r="G189" s="237"/>
      <c r="H189" s="238"/>
      <c r="I189" s="135">
        <f>I190</f>
        <v>2200</v>
      </c>
    </row>
    <row r="190" spans="1:9" ht="15.75" x14ac:dyDescent="0.25">
      <c r="A190" s="197"/>
      <c r="B190" s="252"/>
      <c r="C190" s="160"/>
      <c r="D190" s="200"/>
      <c r="E190" s="85" t="s">
        <v>54</v>
      </c>
      <c r="F190" s="129">
        <v>1</v>
      </c>
      <c r="G190" s="129">
        <v>11</v>
      </c>
      <c r="H190" s="129">
        <v>200</v>
      </c>
      <c r="I190" s="134">
        <f>F190*G190*H190</f>
        <v>2200</v>
      </c>
    </row>
    <row r="191" spans="1:9" ht="21" customHeight="1" x14ac:dyDescent="0.25">
      <c r="A191" s="283" t="s">
        <v>28</v>
      </c>
      <c r="B191" s="284"/>
      <c r="C191" s="284"/>
      <c r="D191" s="284"/>
      <c r="E191" s="284"/>
      <c r="F191" s="284"/>
      <c r="G191" s="284"/>
      <c r="H191" s="285"/>
      <c r="I191" s="64">
        <f>I192</f>
        <v>14400</v>
      </c>
    </row>
    <row r="192" spans="1:9" ht="21" customHeight="1" x14ac:dyDescent="0.25">
      <c r="A192" s="253" t="s">
        <v>207</v>
      </c>
      <c r="B192" s="168" t="s">
        <v>93</v>
      </c>
      <c r="C192" s="170" t="s">
        <v>168</v>
      </c>
      <c r="D192" s="305" t="s">
        <v>37</v>
      </c>
      <c r="E192" s="237" t="s">
        <v>51</v>
      </c>
      <c r="F192" s="237"/>
      <c r="G192" s="237"/>
      <c r="H192" s="238"/>
      <c r="I192" s="135">
        <f>I193+I194</f>
        <v>14400</v>
      </c>
    </row>
    <row r="193" spans="1:9" ht="21" customHeight="1" x14ac:dyDescent="0.25">
      <c r="A193" s="286"/>
      <c r="B193" s="190"/>
      <c r="C193" s="308"/>
      <c r="D193" s="306"/>
      <c r="E193" s="78" t="s">
        <v>216</v>
      </c>
      <c r="F193" s="75">
        <v>2</v>
      </c>
      <c r="G193" s="75">
        <v>9</v>
      </c>
      <c r="H193" s="75">
        <v>700</v>
      </c>
      <c r="I193" s="134">
        <f>H193*G193*F193</f>
        <v>12600</v>
      </c>
    </row>
    <row r="194" spans="1:9" ht="21" customHeight="1" x14ac:dyDescent="0.25">
      <c r="A194" s="287"/>
      <c r="B194" s="304"/>
      <c r="C194" s="171"/>
      <c r="D194" s="307"/>
      <c r="E194" s="85" t="s">
        <v>54</v>
      </c>
      <c r="F194" s="129">
        <v>1</v>
      </c>
      <c r="G194" s="129">
        <v>9</v>
      </c>
      <c r="H194" s="129">
        <v>200</v>
      </c>
      <c r="I194" s="136">
        <f>F194*G194*H194</f>
        <v>1800</v>
      </c>
    </row>
    <row r="195" spans="1:9" ht="15.75" customHeight="1" x14ac:dyDescent="0.25">
      <c r="A195" s="275" t="s">
        <v>31</v>
      </c>
      <c r="B195" s="173"/>
      <c r="C195" s="173"/>
      <c r="D195" s="173"/>
      <c r="E195" s="173"/>
      <c r="F195" s="173"/>
      <c r="G195" s="173"/>
      <c r="H195" s="174"/>
      <c r="I195" s="64">
        <f>I198+I196</f>
        <v>13400</v>
      </c>
    </row>
    <row r="196" spans="1:9" ht="15.75" customHeight="1" x14ac:dyDescent="0.25">
      <c r="A196" s="166"/>
      <c r="B196" s="168" t="s">
        <v>218</v>
      </c>
      <c r="C196" s="170" t="s">
        <v>219</v>
      </c>
      <c r="D196" s="170" t="s">
        <v>217</v>
      </c>
      <c r="E196" s="172" t="s">
        <v>51</v>
      </c>
      <c r="F196" s="173"/>
      <c r="G196" s="173"/>
      <c r="H196" s="174"/>
      <c r="I196" s="155">
        <f>I197</f>
        <v>10400</v>
      </c>
    </row>
    <row r="197" spans="1:9" ht="15.75" customHeight="1" x14ac:dyDescent="0.25">
      <c r="A197" s="167"/>
      <c r="B197" s="169"/>
      <c r="C197" s="171"/>
      <c r="D197" s="171"/>
      <c r="E197" s="153" t="s">
        <v>54</v>
      </c>
      <c r="F197" s="154">
        <v>2</v>
      </c>
      <c r="G197" s="154">
        <v>26</v>
      </c>
      <c r="H197" s="154">
        <v>200</v>
      </c>
      <c r="I197" s="116">
        <f>F197*G197*H197</f>
        <v>10400</v>
      </c>
    </row>
    <row r="198" spans="1:9" ht="15.75" customHeight="1" x14ac:dyDescent="0.25">
      <c r="A198" s="170" t="s">
        <v>208</v>
      </c>
      <c r="B198" s="168" t="s">
        <v>169</v>
      </c>
      <c r="C198" s="170" t="s">
        <v>156</v>
      </c>
      <c r="D198" s="170" t="s">
        <v>170</v>
      </c>
      <c r="E198" s="237" t="s">
        <v>51</v>
      </c>
      <c r="F198" s="237"/>
      <c r="G198" s="237"/>
      <c r="H198" s="238"/>
      <c r="I198" s="135">
        <f>I199</f>
        <v>3000</v>
      </c>
    </row>
    <row r="199" spans="1:9" ht="15.75" customHeight="1" x14ac:dyDescent="0.25">
      <c r="A199" s="171"/>
      <c r="B199" s="191"/>
      <c r="C199" s="171"/>
      <c r="D199" s="171"/>
      <c r="E199" s="85" t="s">
        <v>54</v>
      </c>
      <c r="F199" s="129">
        <v>1</v>
      </c>
      <c r="G199" s="129">
        <v>15</v>
      </c>
      <c r="H199" s="129">
        <v>200</v>
      </c>
      <c r="I199" s="134">
        <f>H199*G199</f>
        <v>3000</v>
      </c>
    </row>
    <row r="200" spans="1:9" s="7" customFormat="1" ht="25.5" customHeight="1" x14ac:dyDescent="0.25">
      <c r="A200" s="67"/>
      <c r="B200" s="313"/>
      <c r="C200" s="313"/>
      <c r="D200" s="313"/>
      <c r="E200" s="313"/>
      <c r="F200" s="313"/>
      <c r="G200" s="313"/>
      <c r="H200" s="313"/>
      <c r="I200" s="68"/>
    </row>
    <row r="201" spans="1:9" s="7" customFormat="1" ht="15.75" customHeight="1" x14ac:dyDescent="0.25">
      <c r="A201" s="361" t="s">
        <v>209</v>
      </c>
      <c r="B201" s="361"/>
      <c r="C201" s="69"/>
      <c r="D201" s="69"/>
      <c r="E201" s="362" t="s">
        <v>210</v>
      </c>
      <c r="F201" s="362"/>
      <c r="G201" s="362"/>
      <c r="H201" s="69"/>
      <c r="I201" s="70"/>
    </row>
    <row r="202" spans="1:9" s="7" customFormat="1" ht="31.5" customHeight="1" x14ac:dyDescent="0.25">
      <c r="A202" s="361"/>
      <c r="B202" s="361"/>
      <c r="C202" s="363" t="s">
        <v>211</v>
      </c>
      <c r="D202" s="363"/>
      <c r="E202" s="362"/>
      <c r="F202" s="362"/>
      <c r="G202" s="362"/>
      <c r="H202" s="71"/>
      <c r="I202" s="70"/>
    </row>
    <row r="203" spans="1:9" s="7" customFormat="1" ht="15.75" x14ac:dyDescent="0.25">
      <c r="A203" s="309"/>
      <c r="B203" s="312"/>
      <c r="C203" s="315"/>
      <c r="D203" s="315"/>
      <c r="E203" s="314"/>
      <c r="F203" s="9"/>
      <c r="G203" s="9"/>
      <c r="H203" s="16"/>
      <c r="I203" s="70"/>
    </row>
    <row r="204" spans="1:9" s="7" customFormat="1" ht="15.75" x14ac:dyDescent="0.25">
      <c r="A204" s="309"/>
      <c r="B204" s="312"/>
      <c r="C204" s="315"/>
      <c r="D204" s="315"/>
      <c r="E204" s="309"/>
      <c r="F204" s="9"/>
      <c r="G204" s="9"/>
      <c r="H204" s="16"/>
      <c r="I204" s="70"/>
    </row>
    <row r="205" spans="1:9" s="7" customFormat="1" ht="15.75" x14ac:dyDescent="0.25">
      <c r="A205" s="309"/>
      <c r="B205" s="312"/>
      <c r="C205" s="315"/>
      <c r="D205" s="315"/>
      <c r="E205" s="309"/>
      <c r="F205" s="9"/>
      <c r="G205" s="9"/>
      <c r="H205" s="16"/>
      <c r="I205" s="70"/>
    </row>
    <row r="206" spans="1:9" s="7" customFormat="1" ht="15.75" x14ac:dyDescent="0.25">
      <c r="A206" s="309"/>
      <c r="B206" s="312"/>
      <c r="C206" s="14"/>
      <c r="D206" s="14"/>
      <c r="E206" s="309"/>
      <c r="F206" s="9"/>
      <c r="G206" s="9"/>
      <c r="H206" s="16"/>
      <c r="I206" s="70"/>
    </row>
    <row r="207" spans="1:9" s="7" customFormat="1" ht="15.75" x14ac:dyDescent="0.25">
      <c r="A207" s="309"/>
      <c r="B207" s="312"/>
      <c r="C207" s="14"/>
      <c r="D207" s="14"/>
      <c r="E207" s="309"/>
      <c r="F207" s="9"/>
      <c r="G207" s="9"/>
      <c r="H207" s="16"/>
      <c r="I207" s="70"/>
    </row>
    <row r="208" spans="1:9" s="7" customFormat="1" ht="15.75" x14ac:dyDescent="0.25">
      <c r="A208" s="309"/>
      <c r="B208" s="312"/>
      <c r="C208" s="16"/>
      <c r="D208" s="38"/>
      <c r="E208" s="309"/>
      <c r="F208" s="9"/>
      <c r="G208" s="9"/>
      <c r="H208" s="16"/>
      <c r="I208" s="70"/>
    </row>
    <row r="209" spans="1:9" s="7" customFormat="1" ht="15.75" x14ac:dyDescent="0.25">
      <c r="A209" s="309"/>
      <c r="B209" s="312"/>
      <c r="C209" s="16"/>
      <c r="D209" s="38"/>
      <c r="E209" s="30"/>
      <c r="F209" s="9"/>
      <c r="G209" s="9"/>
      <c r="H209" s="16"/>
      <c r="I209" s="70"/>
    </row>
    <row r="210" spans="1:9" s="7" customFormat="1" ht="15.75" x14ac:dyDescent="0.25">
      <c r="A210" s="309"/>
      <c r="B210" s="312"/>
      <c r="C210" s="16"/>
      <c r="D210" s="310"/>
      <c r="E210" s="310"/>
      <c r="F210" s="9"/>
      <c r="G210" s="9"/>
      <c r="H210" s="16"/>
      <c r="I210" s="70"/>
    </row>
    <row r="211" spans="1:9" s="7" customFormat="1" ht="15.75" x14ac:dyDescent="0.25">
      <c r="A211" s="309"/>
      <c r="B211" s="312"/>
      <c r="C211" s="16"/>
      <c r="D211" s="310"/>
      <c r="E211" s="311"/>
      <c r="F211" s="311"/>
      <c r="G211" s="9"/>
      <c r="H211" s="16"/>
      <c r="I211" s="70"/>
    </row>
    <row r="212" spans="1:9" ht="15.75" x14ac:dyDescent="0.25">
      <c r="A212" s="33"/>
      <c r="B212" s="11"/>
      <c r="C212" s="16"/>
      <c r="D212" s="9"/>
      <c r="E212" s="9"/>
      <c r="F212" s="9"/>
      <c r="G212" s="9"/>
      <c r="H212" s="16"/>
      <c r="I212" s="9"/>
    </row>
    <row r="213" spans="1:9" ht="15.75" x14ac:dyDescent="0.25">
      <c r="A213" s="33"/>
      <c r="B213" s="11"/>
      <c r="C213" s="16"/>
      <c r="D213" s="9"/>
      <c r="E213" s="9"/>
      <c r="F213" s="9"/>
      <c r="G213" s="9"/>
      <c r="H213" s="16"/>
      <c r="I213" s="9"/>
    </row>
    <row r="214" spans="1:9" ht="20.25" x14ac:dyDescent="0.25">
      <c r="A214" s="31"/>
      <c r="B214" s="11"/>
      <c r="C214" s="24"/>
      <c r="D214" s="10"/>
      <c r="E214" s="10"/>
      <c r="F214" s="9"/>
      <c r="G214" s="9"/>
      <c r="H214" s="16"/>
      <c r="I214" s="23"/>
    </row>
    <row r="215" spans="1:9" ht="15.75" x14ac:dyDescent="0.25">
      <c r="A215" s="31"/>
      <c r="B215" s="11"/>
      <c r="C215" s="16"/>
      <c r="D215" s="15"/>
      <c r="E215" s="15"/>
      <c r="F215" s="9"/>
      <c r="G215" s="9"/>
      <c r="H215" s="16"/>
      <c r="I215" s="18"/>
    </row>
    <row r="216" spans="1:9" ht="15.75" x14ac:dyDescent="0.25">
      <c r="A216" s="31"/>
      <c r="B216" s="11"/>
      <c r="C216" s="16"/>
      <c r="D216" s="9"/>
      <c r="E216" s="9"/>
      <c r="F216" s="9"/>
      <c r="G216" s="9"/>
      <c r="H216" s="16"/>
      <c r="I216" s="9"/>
    </row>
    <row r="217" spans="1:9" ht="15.75" x14ac:dyDescent="0.25">
      <c r="A217" s="31"/>
      <c r="B217" s="11"/>
      <c r="C217" s="16"/>
      <c r="D217" s="9"/>
      <c r="E217" s="9"/>
      <c r="F217" s="9"/>
      <c r="G217" s="9"/>
      <c r="H217" s="16"/>
      <c r="I217" s="9"/>
    </row>
    <row r="218" spans="1:9" ht="15.75" x14ac:dyDescent="0.25">
      <c r="A218" s="31"/>
      <c r="B218" s="11"/>
      <c r="C218" s="16"/>
      <c r="D218" s="15"/>
      <c r="E218" s="15"/>
      <c r="F218" s="9"/>
      <c r="G218" s="9"/>
      <c r="H218" s="16"/>
      <c r="I218" s="18"/>
    </row>
    <row r="219" spans="1:9" ht="15.75" x14ac:dyDescent="0.25">
      <c r="A219" s="31"/>
      <c r="B219" s="11"/>
      <c r="C219" s="16"/>
      <c r="D219" s="9"/>
      <c r="E219" s="9"/>
      <c r="F219" s="9"/>
      <c r="G219" s="9"/>
      <c r="H219" s="16"/>
      <c r="I219" s="9"/>
    </row>
    <row r="220" spans="1:9" ht="15.75" x14ac:dyDescent="0.25">
      <c r="A220" s="31"/>
      <c r="B220" s="11"/>
      <c r="C220" s="16"/>
      <c r="D220" s="9"/>
      <c r="E220" s="9"/>
      <c r="F220" s="9"/>
      <c r="G220" s="9"/>
      <c r="H220" s="16"/>
      <c r="I220" s="9"/>
    </row>
    <row r="221" spans="1:9" ht="20.25" x14ac:dyDescent="0.25">
      <c r="A221" s="31"/>
      <c r="B221" s="11"/>
      <c r="C221" s="24"/>
      <c r="D221" s="10"/>
      <c r="E221" s="10"/>
      <c r="F221" s="9"/>
      <c r="G221" s="9"/>
      <c r="H221" s="16"/>
      <c r="I221" s="23"/>
    </row>
    <row r="222" spans="1:9" ht="15.75" x14ac:dyDescent="0.25">
      <c r="A222" s="31"/>
      <c r="B222" s="11"/>
      <c r="C222" s="16"/>
      <c r="D222" s="15"/>
      <c r="E222" s="15"/>
      <c r="F222" s="9"/>
      <c r="G222" s="9"/>
      <c r="H222" s="16"/>
      <c r="I222" s="18"/>
    </row>
    <row r="223" spans="1:9" ht="15.75" x14ac:dyDescent="0.25">
      <c r="A223" s="31"/>
      <c r="B223" s="11"/>
      <c r="C223" s="16"/>
      <c r="D223" s="9"/>
      <c r="E223" s="9"/>
      <c r="F223" s="9"/>
      <c r="G223" s="9"/>
      <c r="H223" s="16"/>
      <c r="I223" s="9"/>
    </row>
    <row r="224" spans="1:9" ht="15.75" x14ac:dyDescent="0.25">
      <c r="A224" s="31"/>
      <c r="B224" s="11"/>
      <c r="C224" s="16"/>
      <c r="D224" s="9"/>
      <c r="E224" s="9"/>
      <c r="F224" s="9"/>
      <c r="G224" s="9"/>
      <c r="H224" s="16"/>
      <c r="I224" s="9"/>
    </row>
    <row r="225" spans="1:9" ht="20.25" x14ac:dyDescent="0.25">
      <c r="A225" s="31"/>
      <c r="B225" s="11"/>
      <c r="C225" s="22"/>
      <c r="D225" s="10"/>
      <c r="E225" s="10"/>
      <c r="F225" s="9"/>
      <c r="G225" s="9"/>
      <c r="H225" s="16"/>
      <c r="I225" s="23"/>
    </row>
    <row r="226" spans="1:9" ht="15.75" x14ac:dyDescent="0.25">
      <c r="A226" s="31"/>
      <c r="B226" s="11"/>
      <c r="C226" s="16"/>
      <c r="D226" s="15"/>
      <c r="E226" s="15"/>
      <c r="F226" s="9"/>
      <c r="G226" s="9"/>
      <c r="H226" s="16"/>
      <c r="I226" s="18"/>
    </row>
    <row r="227" spans="1:9" ht="15.75" x14ac:dyDescent="0.25">
      <c r="A227" s="31"/>
      <c r="B227" s="11"/>
      <c r="C227" s="16"/>
      <c r="D227" s="9"/>
      <c r="E227" s="9"/>
      <c r="F227" s="9"/>
      <c r="G227" s="9"/>
      <c r="H227" s="16"/>
      <c r="I227" s="9"/>
    </row>
    <row r="228" spans="1:9" ht="15.75" x14ac:dyDescent="0.25">
      <c r="A228" s="31"/>
      <c r="B228" s="11"/>
      <c r="C228" s="16"/>
      <c r="D228" s="9"/>
      <c r="E228" s="9"/>
      <c r="F228" s="9"/>
      <c r="G228" s="9"/>
      <c r="H228" s="16"/>
      <c r="I228" s="9"/>
    </row>
    <row r="229" spans="1:9" ht="15.75" x14ac:dyDescent="0.25">
      <c r="A229" s="31"/>
      <c r="B229" s="13"/>
      <c r="C229" s="15"/>
      <c r="D229" s="15"/>
      <c r="E229" s="15"/>
      <c r="F229" s="15"/>
      <c r="G229" s="15"/>
      <c r="H229" s="9"/>
      <c r="I229" s="9"/>
    </row>
    <row r="230" spans="1:9" ht="15.75" x14ac:dyDescent="0.25">
      <c r="A230" s="31"/>
      <c r="B230" s="13"/>
      <c r="C230" s="15"/>
      <c r="D230" s="15"/>
      <c r="E230" s="15"/>
      <c r="F230" s="15"/>
      <c r="G230" s="15"/>
      <c r="H230" s="9"/>
      <c r="I230" s="9"/>
    </row>
    <row r="231" spans="1:9" ht="15.75" x14ac:dyDescent="0.25">
      <c r="A231" s="31"/>
      <c r="B231" s="13"/>
      <c r="C231" s="15"/>
      <c r="D231" s="15"/>
      <c r="E231" s="15"/>
      <c r="F231" s="15"/>
      <c r="G231" s="15"/>
      <c r="H231" s="9"/>
      <c r="I231" s="9"/>
    </row>
    <row r="232" spans="1:9" ht="15.75" x14ac:dyDescent="0.25">
      <c r="A232" s="31"/>
      <c r="B232" s="13"/>
      <c r="C232" s="15"/>
      <c r="D232" s="10"/>
      <c r="E232" s="10"/>
      <c r="F232" s="10"/>
      <c r="G232" s="10"/>
      <c r="H232" s="15"/>
      <c r="I232" s="9"/>
    </row>
    <row r="233" spans="1:9" ht="15.75" x14ac:dyDescent="0.25">
      <c r="A233" s="31"/>
      <c r="B233" s="13"/>
      <c r="C233" s="12"/>
      <c r="D233" s="12"/>
      <c r="E233" s="12"/>
      <c r="F233" s="12"/>
      <c r="G233" s="12"/>
      <c r="H233" s="13"/>
      <c r="I233" s="9"/>
    </row>
    <row r="234" spans="1:9" ht="15.75" x14ac:dyDescent="0.25">
      <c r="A234" s="30"/>
      <c r="B234" s="13"/>
      <c r="C234" s="15"/>
      <c r="D234" s="15"/>
      <c r="E234" s="15"/>
      <c r="F234" s="15"/>
      <c r="G234" s="15"/>
      <c r="H234" s="9"/>
      <c r="I234" s="9"/>
    </row>
    <row r="235" spans="1:9" ht="15.75" x14ac:dyDescent="0.25">
      <c r="A235" s="30"/>
      <c r="B235" s="13"/>
      <c r="C235" s="15"/>
      <c r="D235" s="15"/>
      <c r="E235" s="15"/>
      <c r="F235" s="15"/>
      <c r="G235" s="15"/>
      <c r="H235" s="9"/>
      <c r="I235" s="9"/>
    </row>
    <row r="236" spans="1:9" ht="15.75" x14ac:dyDescent="0.25">
      <c r="A236" s="30"/>
      <c r="B236" s="13"/>
      <c r="C236" s="15"/>
      <c r="D236" s="15"/>
      <c r="E236" s="15"/>
      <c r="F236" s="15"/>
      <c r="G236" s="15"/>
      <c r="H236" s="9"/>
      <c r="I236" s="9"/>
    </row>
    <row r="237" spans="1:9" x14ac:dyDescent="0.25">
      <c r="A237" s="30"/>
      <c r="B237" s="37"/>
      <c r="C237" s="7"/>
      <c r="D237" s="7"/>
      <c r="E237" s="7"/>
      <c r="F237" s="7"/>
      <c r="G237" s="7"/>
      <c r="H237" s="7"/>
      <c r="I237" s="7"/>
    </row>
    <row r="238" spans="1:9" x14ac:dyDescent="0.25">
      <c r="A238" s="30"/>
      <c r="B238" s="37"/>
      <c r="C238" s="7"/>
      <c r="D238" s="7"/>
      <c r="E238" s="7"/>
      <c r="F238" s="7"/>
      <c r="G238" s="7"/>
      <c r="H238" s="7"/>
      <c r="I238" s="7"/>
    </row>
  </sheetData>
  <mergeCells count="289">
    <mergeCell ref="B187:B188"/>
    <mergeCell ref="B189:B190"/>
    <mergeCell ref="B163:B165"/>
    <mergeCell ref="A163:A165"/>
    <mergeCell ref="C163:C165"/>
    <mergeCell ref="D163:D165"/>
    <mergeCell ref="A176:H176"/>
    <mergeCell ref="B138:B141"/>
    <mergeCell ref="C138:C141"/>
    <mergeCell ref="B172:B175"/>
    <mergeCell ref="C172:C175"/>
    <mergeCell ref="D172:D175"/>
    <mergeCell ref="D142:D144"/>
    <mergeCell ref="B153:B155"/>
    <mergeCell ref="C153:C155"/>
    <mergeCell ref="D153:D155"/>
    <mergeCell ref="E153:H153"/>
    <mergeCell ref="B88:B91"/>
    <mergeCell ref="D88:D91"/>
    <mergeCell ref="A201:B202"/>
    <mergeCell ref="E201:G202"/>
    <mergeCell ref="C202:D202"/>
    <mergeCell ref="A198:A199"/>
    <mergeCell ref="A142:A144"/>
    <mergeCell ref="A102:A105"/>
    <mergeCell ref="A167:A168"/>
    <mergeCell ref="A169:A171"/>
    <mergeCell ref="A172:A175"/>
    <mergeCell ref="A135:A137"/>
    <mergeCell ref="A138:A141"/>
    <mergeCell ref="A123:H123"/>
    <mergeCell ref="E167:H167"/>
    <mergeCell ref="C169:C171"/>
    <mergeCell ref="D169:D171"/>
    <mergeCell ref="E163:H163"/>
    <mergeCell ref="A149:H149"/>
    <mergeCell ref="A146:H146"/>
    <mergeCell ref="B128:B130"/>
    <mergeCell ref="C142:C144"/>
    <mergeCell ref="D107:D110"/>
    <mergeCell ref="B107:B110"/>
    <mergeCell ref="E76:H76"/>
    <mergeCell ref="E80:H80"/>
    <mergeCell ref="A92:A95"/>
    <mergeCell ref="A107:A110"/>
    <mergeCell ref="A115:A118"/>
    <mergeCell ref="A119:A122"/>
    <mergeCell ref="A128:A130"/>
    <mergeCell ref="A132:A134"/>
    <mergeCell ref="A80:A83"/>
    <mergeCell ref="B80:B83"/>
    <mergeCell ref="C80:C83"/>
    <mergeCell ref="C132:C134"/>
    <mergeCell ref="B132:B134"/>
    <mergeCell ref="B111:B113"/>
    <mergeCell ref="C107:C110"/>
    <mergeCell ref="A101:H101"/>
    <mergeCell ref="A87:H87"/>
    <mergeCell ref="E88:H88"/>
    <mergeCell ref="A96:H96"/>
    <mergeCell ref="E102:H102"/>
    <mergeCell ref="C102:C105"/>
    <mergeCell ref="A106:H106"/>
    <mergeCell ref="E107:H107"/>
    <mergeCell ref="A88:A91"/>
    <mergeCell ref="B63:B66"/>
    <mergeCell ref="C63:C66"/>
    <mergeCell ref="D63:D66"/>
    <mergeCell ref="D80:D83"/>
    <mergeCell ref="E84:H84"/>
    <mergeCell ref="A84:A86"/>
    <mergeCell ref="B84:B86"/>
    <mergeCell ref="C84:C86"/>
    <mergeCell ref="D84:D86"/>
    <mergeCell ref="A68:A70"/>
    <mergeCell ref="B68:B70"/>
    <mergeCell ref="C68:C70"/>
    <mergeCell ref="D68:D70"/>
    <mergeCell ref="E68:H68"/>
    <mergeCell ref="A71:H71"/>
    <mergeCell ref="A72:A75"/>
    <mergeCell ref="B72:B75"/>
    <mergeCell ref="C72:C75"/>
    <mergeCell ref="D72:D75"/>
    <mergeCell ref="E72:H72"/>
    <mergeCell ref="C76:C79"/>
    <mergeCell ref="D76:D79"/>
    <mergeCell ref="B76:B79"/>
    <mergeCell ref="A76:A79"/>
    <mergeCell ref="E20:H20"/>
    <mergeCell ref="A24:A26"/>
    <mergeCell ref="B24:B26"/>
    <mergeCell ref="E27:H27"/>
    <mergeCell ref="D27:D29"/>
    <mergeCell ref="C27:C29"/>
    <mergeCell ref="B27:B29"/>
    <mergeCell ref="A27:A29"/>
    <mergeCell ref="A38:A40"/>
    <mergeCell ref="B38:B40"/>
    <mergeCell ref="C38:C40"/>
    <mergeCell ref="D38:D40"/>
    <mergeCell ref="E38:H38"/>
    <mergeCell ref="A30:A33"/>
    <mergeCell ref="B30:B33"/>
    <mergeCell ref="C30:C33"/>
    <mergeCell ref="D30:D33"/>
    <mergeCell ref="E30:H30"/>
    <mergeCell ref="B150:B152"/>
    <mergeCell ref="C150:C152"/>
    <mergeCell ref="D150:D152"/>
    <mergeCell ref="E150:H150"/>
    <mergeCell ref="A150:A152"/>
    <mergeCell ref="A160:A162"/>
    <mergeCell ref="E157:H157"/>
    <mergeCell ref="B157:B159"/>
    <mergeCell ref="C157:C159"/>
    <mergeCell ref="D157:D159"/>
    <mergeCell ref="A157:A159"/>
    <mergeCell ref="E198:H198"/>
    <mergeCell ref="E206:E208"/>
    <mergeCell ref="D210:E210"/>
    <mergeCell ref="D211:F211"/>
    <mergeCell ref="B203:B211"/>
    <mergeCell ref="A203:A211"/>
    <mergeCell ref="B200:H200"/>
    <mergeCell ref="E203:E205"/>
    <mergeCell ref="C203:C205"/>
    <mergeCell ref="D203:D205"/>
    <mergeCell ref="A156:H156"/>
    <mergeCell ref="A166:H166"/>
    <mergeCell ref="B167:B168"/>
    <mergeCell ref="B169:B171"/>
    <mergeCell ref="C167:C168"/>
    <mergeCell ref="D167:D168"/>
    <mergeCell ref="A181:A183"/>
    <mergeCell ref="B181:B183"/>
    <mergeCell ref="C181:C183"/>
    <mergeCell ref="A180:H180"/>
    <mergeCell ref="D181:D183"/>
    <mergeCell ref="B177:B179"/>
    <mergeCell ref="A177:A179"/>
    <mergeCell ref="C177:C179"/>
    <mergeCell ref="D177:D179"/>
    <mergeCell ref="E177:H177"/>
    <mergeCell ref="E169:H169"/>
    <mergeCell ref="E172:H172"/>
    <mergeCell ref="E160:H160"/>
    <mergeCell ref="B160:B162"/>
    <mergeCell ref="C160:C162"/>
    <mergeCell ref="D160:D162"/>
    <mergeCell ref="A191:H191"/>
    <mergeCell ref="A192:A194"/>
    <mergeCell ref="B198:B199"/>
    <mergeCell ref="A184:A186"/>
    <mergeCell ref="B184:B186"/>
    <mergeCell ref="C184:C186"/>
    <mergeCell ref="D184:D186"/>
    <mergeCell ref="E181:H181"/>
    <mergeCell ref="E184:H184"/>
    <mergeCell ref="C198:C199"/>
    <mergeCell ref="D198:D199"/>
    <mergeCell ref="C187:C188"/>
    <mergeCell ref="D187:D188"/>
    <mergeCell ref="C189:C190"/>
    <mergeCell ref="D189:D190"/>
    <mergeCell ref="A195:H195"/>
    <mergeCell ref="B192:B194"/>
    <mergeCell ref="D192:D194"/>
    <mergeCell ref="C192:C194"/>
    <mergeCell ref="E192:H192"/>
    <mergeCell ref="E187:H187"/>
    <mergeCell ref="E189:H189"/>
    <mergeCell ref="A189:A190"/>
    <mergeCell ref="A187:A188"/>
    <mergeCell ref="A111:A113"/>
    <mergeCell ref="E119:H119"/>
    <mergeCell ref="E128:H128"/>
    <mergeCell ref="E132:H132"/>
    <mergeCell ref="B115:B118"/>
    <mergeCell ref="C115:C118"/>
    <mergeCell ref="D115:D118"/>
    <mergeCell ref="E115:H115"/>
    <mergeCell ref="B142:B144"/>
    <mergeCell ref="D119:D122"/>
    <mergeCell ref="D132:D134"/>
    <mergeCell ref="E142:H142"/>
    <mergeCell ref="A131:H131"/>
    <mergeCell ref="D138:D141"/>
    <mergeCell ref="B135:B137"/>
    <mergeCell ref="C135:C137"/>
    <mergeCell ref="D135:D137"/>
    <mergeCell ref="E135:H135"/>
    <mergeCell ref="C111:C113"/>
    <mergeCell ref="C88:C91"/>
    <mergeCell ref="B92:B95"/>
    <mergeCell ref="C92:C95"/>
    <mergeCell ref="D92:D95"/>
    <mergeCell ref="E92:H92"/>
    <mergeCell ref="B97:B100"/>
    <mergeCell ref="C24:C26"/>
    <mergeCell ref="D24:D26"/>
    <mergeCell ref="E24:H24"/>
    <mergeCell ref="E52:H52"/>
    <mergeCell ref="B48:B51"/>
    <mergeCell ref="E60:H60"/>
    <mergeCell ref="E48:H48"/>
    <mergeCell ref="C48:C51"/>
    <mergeCell ref="D48:D51"/>
    <mergeCell ref="B52:B55"/>
    <mergeCell ref="D52:D55"/>
    <mergeCell ref="B57:B59"/>
    <mergeCell ref="C57:C59"/>
    <mergeCell ref="D57:D59"/>
    <mergeCell ref="C52:C55"/>
    <mergeCell ref="B60:B62"/>
    <mergeCell ref="C60:C62"/>
    <mergeCell ref="D60:D62"/>
    <mergeCell ref="E1:I1"/>
    <mergeCell ref="E2:I2"/>
    <mergeCell ref="E3:I3"/>
    <mergeCell ref="B5:I5"/>
    <mergeCell ref="B7:I7"/>
    <mergeCell ref="A10:H10"/>
    <mergeCell ref="A34:H34"/>
    <mergeCell ref="A11:H11"/>
    <mergeCell ref="A12:H12"/>
    <mergeCell ref="A6:I6"/>
    <mergeCell ref="E13:H13"/>
    <mergeCell ref="A13:A16"/>
    <mergeCell ref="B13:B16"/>
    <mergeCell ref="C13:C16"/>
    <mergeCell ref="D13:D16"/>
    <mergeCell ref="A20:A23"/>
    <mergeCell ref="B20:B23"/>
    <mergeCell ref="C20:C23"/>
    <mergeCell ref="D20:D23"/>
    <mergeCell ref="A17:A19"/>
    <mergeCell ref="B17:B19"/>
    <mergeCell ref="C17:C19"/>
    <mergeCell ref="D17:D19"/>
    <mergeCell ref="E17:H17"/>
    <mergeCell ref="A67:H67"/>
    <mergeCell ref="E35:H35"/>
    <mergeCell ref="E57:H57"/>
    <mergeCell ref="A56:H56"/>
    <mergeCell ref="B35:B37"/>
    <mergeCell ref="A35:A37"/>
    <mergeCell ref="C35:C37"/>
    <mergeCell ref="D35:D37"/>
    <mergeCell ref="E41:H41"/>
    <mergeCell ref="A41:A43"/>
    <mergeCell ref="B41:B43"/>
    <mergeCell ref="C41:C43"/>
    <mergeCell ref="D41:D43"/>
    <mergeCell ref="A44:A47"/>
    <mergeCell ref="B44:B47"/>
    <mergeCell ref="C44:C47"/>
    <mergeCell ref="D44:D47"/>
    <mergeCell ref="E44:H44"/>
    <mergeCell ref="A48:A51"/>
    <mergeCell ref="A52:A55"/>
    <mergeCell ref="A57:A59"/>
    <mergeCell ref="A60:A62"/>
    <mergeCell ref="E63:H63"/>
    <mergeCell ref="A63:A66"/>
    <mergeCell ref="B102:B105"/>
    <mergeCell ref="D102:D105"/>
    <mergeCell ref="C97:C100"/>
    <mergeCell ref="D97:D100"/>
    <mergeCell ref="E97:H97"/>
    <mergeCell ref="E138:H138"/>
    <mergeCell ref="A196:A197"/>
    <mergeCell ref="B196:B197"/>
    <mergeCell ref="C196:C197"/>
    <mergeCell ref="D196:D197"/>
    <mergeCell ref="E196:H196"/>
    <mergeCell ref="A97:A100"/>
    <mergeCell ref="E111:H111"/>
    <mergeCell ref="D111:D113"/>
    <mergeCell ref="B119:B122"/>
    <mergeCell ref="A114:H114"/>
    <mergeCell ref="A124:A127"/>
    <mergeCell ref="D128:D130"/>
    <mergeCell ref="C119:C122"/>
    <mergeCell ref="C128:C130"/>
    <mergeCell ref="B124:B127"/>
    <mergeCell ref="C124:C127"/>
    <mergeCell ref="D124:D127"/>
    <mergeCell ref="E124:H124"/>
  </mergeCells>
  <pageMargins left="0.7" right="0.7" top="0.75" bottom="0.75" header="0.3" footer="0.3"/>
  <pageSetup paperSize="9" scale="91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 на 2022 год</vt:lpstr>
      <vt:lpstr>'Смета на 2022 год'!Область_печати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2021-12-07T00:45:48Z</dcterms:modified>
</cp:coreProperties>
</file>