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4" r:id="rId2"/>
  </sheets>
  <calcPr calcId="145621"/>
</workbook>
</file>

<file path=xl/calcChain.xml><?xml version="1.0" encoding="utf-8"?>
<calcChain xmlns="http://schemas.openxmlformats.org/spreadsheetml/2006/main">
  <c r="M22" i="1" l="1"/>
  <c r="L22" i="1"/>
  <c r="J22" i="1"/>
  <c r="I22" i="1"/>
  <c r="G22" i="1"/>
  <c r="F22" i="1"/>
  <c r="O22" i="1" l="1"/>
  <c r="N18" i="1"/>
  <c r="N19" i="1"/>
  <c r="N20" i="1"/>
  <c r="O20" i="1" s="1"/>
  <c r="N21" i="1"/>
  <c r="N22" i="1"/>
  <c r="H18" i="1"/>
  <c r="H19" i="1"/>
  <c r="H20" i="1"/>
  <c r="H21" i="1"/>
  <c r="H22" i="1"/>
  <c r="K18" i="1"/>
  <c r="K19" i="1"/>
  <c r="K20" i="1"/>
  <c r="K21" i="1"/>
  <c r="K22" i="1"/>
  <c r="O21" i="1" l="1"/>
  <c r="O18" i="1"/>
  <c r="O19" i="1"/>
  <c r="N17" i="1" l="1"/>
  <c r="K17" i="1"/>
  <c r="H17" i="1"/>
  <c r="O17" i="1" l="1"/>
  <c r="M18" i="4"/>
  <c r="J18" i="4"/>
  <c r="F17" i="4" l="1"/>
  <c r="E18" i="4"/>
  <c r="E17" i="4"/>
  <c r="F18" i="4" l="1"/>
  <c r="G18" i="4" s="1"/>
  <c r="N18" i="4" s="1"/>
  <c r="H18" i="4"/>
  <c r="I18" i="4"/>
  <c r="K18" i="4"/>
  <c r="L18" i="4"/>
  <c r="G17" i="4" l="1"/>
  <c r="J17" i="4"/>
  <c r="M17" i="4"/>
  <c r="N17" i="4" l="1"/>
  <c r="M16" i="4" l="1"/>
  <c r="J16" i="4"/>
  <c r="G16" i="4" l="1"/>
  <c r="N16" i="4" l="1"/>
</calcChain>
</file>

<file path=xl/sharedStrings.xml><?xml version="1.0" encoding="utf-8"?>
<sst xmlns="http://schemas.openxmlformats.org/spreadsheetml/2006/main" count="77" uniqueCount="45">
  <si>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</si>
  <si>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</si>
  <si>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</si>
  <si>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</si>
  <si>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</si>
  <si>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</si>
  <si>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</si>
  <si>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</si>
  <si>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</si>
  <si>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</si>
  <si>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</si>
  <si>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</si>
  <si>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</si>
  <si>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</si>
  <si>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</si>
  <si>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</si>
  <si>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</si>
  <si>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</si>
  <si>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</si>
  <si>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</si>
  <si>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</si>
  <si>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 xml:space="preserve">Форма контроля (оценки) за исполнением муниципальных заданий бюджетных учреждений дополнительного образования                                                  Пожарского муниципального района   </t>
  </si>
  <si>
    <t>Предоставление дошкольного образования детям</t>
  </si>
  <si>
    <t>Центр внешкольной работы</t>
  </si>
  <si>
    <t>Предоставление дополнительного образованмия детям</t>
  </si>
  <si>
    <t>Исполнитель</t>
  </si>
  <si>
    <t>И.В. Сласникова</t>
  </si>
  <si>
    <t>Детско-юношеская спортивная школа</t>
  </si>
  <si>
    <t>2020 год</t>
  </si>
  <si>
    <t>за 2020 год</t>
  </si>
  <si>
    <t>Образование</t>
  </si>
  <si>
    <t>Ведомство</t>
  </si>
  <si>
    <t>Раздел/подраздел</t>
  </si>
  <si>
    <t>0700</t>
  </si>
  <si>
    <t>1.</t>
  </si>
  <si>
    <t>2.</t>
  </si>
  <si>
    <t>3.</t>
  </si>
  <si>
    <t>4.</t>
  </si>
  <si>
    <t>5.</t>
  </si>
  <si>
    <t>Предоставление общего образования детям</t>
  </si>
  <si>
    <t xml:space="preserve">Организация летнего отдыха учащихся </t>
  </si>
  <si>
    <t>Реализация дополнительного образования</t>
  </si>
  <si>
    <t>Организация питания школьников в общеобразовательных учреждениях</t>
  </si>
  <si>
    <t>Всего:</t>
  </si>
  <si>
    <t xml:space="preserve">Оценка исполнения муниципального задания бюджетных образовательных учреждений  Пожарского муниципального района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</si>
</sst>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0" fillId="0" borderId="17" xfId="0" applyFont="1" applyBorder="1"/>
    <xf numFmtId="0" fontId="11" fillId="0" borderId="13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2" fontId="10" fillId="0" borderId="17" xfId="0" applyNumberFormat="1" applyFont="1" applyBorder="1"/>
    <xf numFmtId="164" fontId="5" fillId="0" borderId="13" xfId="0" applyNumberFormat="1" applyFont="1" applyBorder="1"/>
    <xf numFmtId="0" fontId="4" fillId="0" borderId="0" xfId="0" applyFont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164" fontId="15" fillId="0" borderId="13" xfId="0" applyNumberFormat="1" applyFont="1" applyBorder="1"/>
    <xf numFmtId="0" fontId="10" fillId="0" borderId="17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164" fontId="15" fillId="0" borderId="0" xfId="0" applyNumberFormat="1" applyFont="1" applyBorder="1"/>
    <xf numFmtId="2" fontId="1" fillId="0" borderId="13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/>
    <xf numFmtId="2" fontId="5" fillId="0" borderId="13" xfId="0" applyNumberFormat="1" applyFont="1" applyBorder="1"/>
    <xf numFmtId="0" fontId="4" fillId="0" borderId="0" xfId="0" applyFont="1" applyAlignment="1">
      <alignment horizontal="left" wrapText="1"/>
    </xf>
    <xf numFmtId="0" fontId="1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/>
    </xf>
    <xf numFmtId="1" fontId="10" fillId="3" borderId="17" xfId="0" applyNumberFormat="1" applyFont="1" applyFill="1" applyBorder="1" applyAlignment="1">
      <alignment horizontal="center"/>
    </xf>
    <xf numFmtId="0" fontId="10" fillId="3" borderId="17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2" fontId="1" fillId="0" borderId="0" xfId="0" applyNumberFormat="1" applyFont="1" applyFill="1" applyBorder="1"/>
    <xf numFmtId="2" fontId="0" fillId="0" borderId="0" xfId="0" applyNumberFormat="1"/>
    <xf numFmtId="164" fontId="0" fillId="0" borderId="0" xfId="0" applyNumberFormat="1"/>
    <xf numFmtId="164" fontId="10" fillId="0" borderId="17" xfId="0" applyNumberFormat="1" applyFont="1" applyBorder="1" applyAlignment="1">
      <alignment horizontal="center"/>
    </xf>
    <xf numFmtId="0" fontId="14" fillId="2" borderId="2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 applyBorder="1"/>
    <xf numFmtId="164" fontId="15" fillId="2" borderId="0" xfId="0" applyNumberFormat="1" applyFont="1" applyFill="1" applyBorder="1"/>
    <xf numFmtId="0" fontId="16" fillId="2" borderId="20" xfId="0" applyFont="1" applyFill="1" applyBorder="1" applyAlignment="1">
      <alignment horizontal="left" vertical="center"/>
    </xf>
    <xf numFmtId="49" fontId="16" fillId="2" borderId="20" xfId="0" applyNumberFormat="1" applyFont="1" applyFill="1" applyBorder="1" applyAlignment="1">
      <alignment horizontal="left" vertical="center" wrapText="1"/>
    </xf>
    <xf numFmtId="0" fontId="14" fillId="2" borderId="12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64" fontId="15" fillId="0" borderId="17" xfId="0" applyNumberFormat="1" applyFont="1" applyBorder="1"/>
    <xf numFmtId="2" fontId="10" fillId="0" borderId="22" xfId="0" applyNumberFormat="1" applyFont="1" applyBorder="1"/>
    <xf numFmtId="2" fontId="1" fillId="0" borderId="21" xfId="0" applyNumberFormat="1" applyFont="1" applyBorder="1"/>
    <xf numFmtId="2" fontId="1" fillId="0" borderId="21" xfId="0" applyNumberFormat="1" applyFont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/>
    </xf>
    <xf numFmtId="164" fontId="15" fillId="0" borderId="21" xfId="0" applyNumberFormat="1" applyFont="1" applyBorder="1"/>
    <xf numFmtId="2" fontId="10" fillId="0" borderId="1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8"/>
  <sheetViews>
    <sheetView tabSelected="1" workbookViewId="0">
      <selection activeCell="B2" sqref="B2:P2"/>
    </sheetView>
  </sheetViews>
  <sheetFormatPr defaultRowHeight="14.4" x14ac:dyDescent="0.3"/>
  <cols>
    <col min="1" max="1" width="2.44140625" customWidth="1"/>
    <col min="2" max="2" width="3.21875" customWidth="1"/>
    <col min="3" max="3" width="6.6640625" customWidth="1"/>
    <col min="4" max="4" width="6.77734375" customWidth="1"/>
    <col min="5" max="5" width="22" customWidth="1"/>
    <col min="6" max="6" width="9.33203125" customWidth="1"/>
    <col min="7" max="7" width="9.6640625" customWidth="1"/>
    <col min="8" max="8" width="6.44140625" customWidth="1"/>
    <col min="9" max="9" width="7.44140625" customWidth="1"/>
    <col min="10" max="10" width="7.88671875" customWidth="1"/>
    <col min="11" max="11" width="5.6640625" customWidth="1"/>
    <col min="12" max="12" width="7.5546875" customWidth="1"/>
    <col min="13" max="13" width="7.33203125" customWidth="1"/>
    <col min="14" max="14" width="6.44140625" customWidth="1"/>
    <col min="15" max="15" width="8.5546875" customWidth="1"/>
  </cols>
  <sheetData>
    <row r="2" spans="2:16" ht="28.2" customHeight="1" x14ac:dyDescent="0.3">
      <c r="B2" s="61" t="s">
        <v>44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3" spans="2:16" ht="15.6" x14ac:dyDescent="0.3">
      <c r="G3" s="62" t="s">
        <v>29</v>
      </c>
      <c r="H3" s="62"/>
      <c r="I3" s="62"/>
      <c r="J3" s="62"/>
    </row>
    <row r="4" spans="2:16" x14ac:dyDescent="0.3">
      <c r="G4" s="63" t="s">
        <v>17</v>
      </c>
      <c r="H4" s="63"/>
      <c r="I4" s="63"/>
      <c r="J4" s="63"/>
    </row>
    <row r="5" spans="2:16" ht="15.6" x14ac:dyDescent="0.3"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6" spans="2:16" x14ac:dyDescent="0.3">
      <c r="C6" s="65" t="s">
        <v>18</v>
      </c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6" x14ac:dyDescent="0.3">
      <c r="C7" s="80" t="s">
        <v>19</v>
      </c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</row>
    <row r="8" spans="2:16" ht="15" thickBot="1" x14ac:dyDescent="0.35"/>
    <row r="9" spans="2:16" ht="96.6" customHeight="1" x14ac:dyDescent="0.3">
      <c r="B9" s="66" t="s">
        <v>0</v>
      </c>
      <c r="C9" s="66" t="s">
        <v>31</v>
      </c>
      <c r="D9" s="66" t="s">
        <v>32</v>
      </c>
      <c r="E9" s="66" t="s">
        <v>2</v>
      </c>
      <c r="F9" s="69" t="s">
        <v>3</v>
      </c>
      <c r="G9" s="70"/>
      <c r="H9" s="71"/>
      <c r="I9" s="69" t="s">
        <v>5</v>
      </c>
      <c r="J9" s="70"/>
      <c r="K9" s="71"/>
      <c r="L9" s="69" t="s">
        <v>7</v>
      </c>
      <c r="M9" s="70"/>
      <c r="N9" s="71"/>
      <c r="O9" s="66" t="s">
        <v>16</v>
      </c>
    </row>
    <row r="10" spans="2:16" x14ac:dyDescent="0.3">
      <c r="B10" s="67"/>
      <c r="C10" s="67"/>
      <c r="D10" s="67"/>
      <c r="E10" s="67"/>
      <c r="F10" s="72" t="s">
        <v>4</v>
      </c>
      <c r="G10" s="73"/>
      <c r="H10" s="74"/>
      <c r="I10" s="72" t="s">
        <v>6</v>
      </c>
      <c r="J10" s="73"/>
      <c r="K10" s="74"/>
      <c r="L10" s="72" t="s">
        <v>8</v>
      </c>
      <c r="M10" s="73"/>
      <c r="N10" s="74"/>
      <c r="O10" s="85"/>
    </row>
    <row r="11" spans="2:16" ht="15" thickBot="1" x14ac:dyDescent="0.35">
      <c r="B11" s="67"/>
      <c r="C11" s="67"/>
      <c r="D11" s="67"/>
      <c r="E11" s="67"/>
      <c r="F11" s="75"/>
      <c r="G11" s="76"/>
      <c r="H11" s="77"/>
      <c r="I11" s="75"/>
      <c r="J11" s="76"/>
      <c r="K11" s="77"/>
      <c r="L11" s="82"/>
      <c r="M11" s="83"/>
      <c r="N11" s="84"/>
      <c r="O11" s="86"/>
    </row>
    <row r="12" spans="2:16" ht="26.4" x14ac:dyDescent="0.3">
      <c r="B12" s="67"/>
      <c r="C12" s="67"/>
      <c r="D12" s="67"/>
      <c r="E12" s="67"/>
      <c r="F12" s="78" t="s">
        <v>9</v>
      </c>
      <c r="G12" s="1" t="s">
        <v>10</v>
      </c>
      <c r="H12" s="78" t="s">
        <v>12</v>
      </c>
      <c r="I12" s="33" t="s">
        <v>13</v>
      </c>
      <c r="J12" s="33" t="s">
        <v>15</v>
      </c>
      <c r="K12" s="57" t="s">
        <v>12</v>
      </c>
      <c r="L12" s="57" t="s">
        <v>13</v>
      </c>
      <c r="M12" s="57" t="s">
        <v>15</v>
      </c>
      <c r="N12" s="78" t="s">
        <v>12</v>
      </c>
      <c r="O12" s="78" t="s">
        <v>12</v>
      </c>
    </row>
    <row r="13" spans="2:16" ht="15" thickBot="1" x14ac:dyDescent="0.35">
      <c r="B13" s="68"/>
      <c r="C13" s="68"/>
      <c r="D13" s="68"/>
      <c r="E13" s="68"/>
      <c r="F13" s="79"/>
      <c r="G13" s="2" t="s">
        <v>11</v>
      </c>
      <c r="H13" s="79"/>
      <c r="I13" s="34" t="s">
        <v>14</v>
      </c>
      <c r="J13" s="34" t="s">
        <v>14</v>
      </c>
      <c r="K13" s="58"/>
      <c r="L13" s="58"/>
      <c r="M13" s="58"/>
      <c r="N13" s="79"/>
      <c r="O13" s="87"/>
    </row>
    <row r="14" spans="2:16" ht="14.4" customHeight="1" x14ac:dyDescent="0.3">
      <c r="B14" s="59">
        <v>1</v>
      </c>
      <c r="C14" s="59">
        <v>2</v>
      </c>
      <c r="D14" s="59">
        <v>3</v>
      </c>
      <c r="E14" s="59">
        <v>4</v>
      </c>
      <c r="F14" s="59">
        <v>5</v>
      </c>
      <c r="G14" s="59">
        <v>6</v>
      </c>
      <c r="H14" s="59">
        <v>7</v>
      </c>
      <c r="I14" s="59">
        <v>8</v>
      </c>
      <c r="J14" s="59">
        <v>9</v>
      </c>
      <c r="K14" s="59">
        <v>10</v>
      </c>
      <c r="L14" s="59">
        <v>11</v>
      </c>
      <c r="M14" s="59">
        <v>12</v>
      </c>
      <c r="N14" s="55">
        <v>13</v>
      </c>
      <c r="O14" s="88">
        <v>14</v>
      </c>
    </row>
    <row r="15" spans="2:16" ht="10.8" customHeight="1" thickBot="1" x14ac:dyDescent="0.35"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56"/>
      <c r="O15" s="89"/>
    </row>
    <row r="16" spans="2:16" x14ac:dyDescent="0.3">
      <c r="B16" s="7"/>
      <c r="C16" s="43">
        <v>397</v>
      </c>
      <c r="D16" s="44" t="s">
        <v>33</v>
      </c>
      <c r="E16" s="12" t="s">
        <v>30</v>
      </c>
      <c r="F16" s="22"/>
      <c r="G16" s="22"/>
      <c r="H16" s="3"/>
      <c r="I16" s="29"/>
      <c r="J16" s="29"/>
      <c r="K16" s="3"/>
      <c r="L16" s="29"/>
      <c r="M16" s="29"/>
      <c r="N16" s="3"/>
      <c r="O16" s="10"/>
      <c r="P16" s="36"/>
    </row>
    <row r="17" spans="2:16" ht="20.399999999999999" x14ac:dyDescent="0.3">
      <c r="B17" s="45" t="s">
        <v>34</v>
      </c>
      <c r="C17" s="39"/>
      <c r="D17" s="39"/>
      <c r="E17" s="6" t="s">
        <v>22</v>
      </c>
      <c r="F17" s="23">
        <v>167195.20000000001</v>
      </c>
      <c r="G17" s="23">
        <v>165461.1</v>
      </c>
      <c r="H17" s="22">
        <f>G17/F17*100</f>
        <v>98.962829076432811</v>
      </c>
      <c r="I17" s="30">
        <v>1292</v>
      </c>
      <c r="J17" s="30">
        <v>1122</v>
      </c>
      <c r="K17" s="3">
        <f>J17/I17*100</f>
        <v>86.842105263157904</v>
      </c>
      <c r="L17" s="30">
        <v>82.7</v>
      </c>
      <c r="M17" s="30">
        <v>78.7</v>
      </c>
      <c r="N17" s="3">
        <f>M17/L17*100</f>
        <v>95.163240628778723</v>
      </c>
      <c r="O17" s="13">
        <f t="shared" ref="O17:O22" si="0">(H17+K17+N17)/3</f>
        <v>93.656058322789818</v>
      </c>
      <c r="P17" s="36"/>
    </row>
    <row r="18" spans="2:16" ht="20.399999999999999" x14ac:dyDescent="0.3">
      <c r="B18" s="45" t="s">
        <v>35</v>
      </c>
      <c r="C18" s="39"/>
      <c r="D18" s="39"/>
      <c r="E18" s="6" t="s">
        <v>39</v>
      </c>
      <c r="F18" s="23">
        <v>291153.31</v>
      </c>
      <c r="G18" s="23">
        <v>290400.8</v>
      </c>
      <c r="H18" s="22">
        <f t="shared" ref="H18:H22" si="1">G18/F18*100</f>
        <v>99.741541664080685</v>
      </c>
      <c r="I18" s="30">
        <v>3199</v>
      </c>
      <c r="J18" s="30">
        <v>3148</v>
      </c>
      <c r="K18" s="3">
        <f t="shared" ref="K18:K22" si="2">J18/I18*100</f>
        <v>98.405751797436707</v>
      </c>
      <c r="L18" s="30">
        <v>75.5</v>
      </c>
      <c r="M18" s="30">
        <v>75</v>
      </c>
      <c r="N18" s="3">
        <f t="shared" ref="N18:N22" si="3">M18/L18*100</f>
        <v>99.337748344370851</v>
      </c>
      <c r="O18" s="13">
        <f t="shared" si="0"/>
        <v>99.161680601962757</v>
      </c>
      <c r="P18" s="36"/>
    </row>
    <row r="19" spans="2:16" ht="37.799999999999997" customHeight="1" x14ac:dyDescent="0.3">
      <c r="B19" s="45" t="s">
        <v>36</v>
      </c>
      <c r="C19" s="39"/>
      <c r="D19" s="39"/>
      <c r="E19" s="6" t="s">
        <v>42</v>
      </c>
      <c r="F19" s="23">
        <v>17042.240000000002</v>
      </c>
      <c r="G19" s="23">
        <v>15706.44</v>
      </c>
      <c r="H19" s="22">
        <f t="shared" si="1"/>
        <v>92.161828492029201</v>
      </c>
      <c r="I19" s="30">
        <v>1608</v>
      </c>
      <c r="J19" s="30">
        <v>1608</v>
      </c>
      <c r="K19" s="3">
        <f t="shared" si="2"/>
        <v>100</v>
      </c>
      <c r="L19" s="30">
        <v>100</v>
      </c>
      <c r="M19" s="30">
        <v>99</v>
      </c>
      <c r="N19" s="3">
        <f t="shared" si="3"/>
        <v>99</v>
      </c>
      <c r="O19" s="13">
        <f t="shared" si="0"/>
        <v>97.053942830676405</v>
      </c>
      <c r="P19" s="36"/>
    </row>
    <row r="20" spans="2:16" ht="20.399999999999999" x14ac:dyDescent="0.3">
      <c r="B20" s="45" t="s">
        <v>37</v>
      </c>
      <c r="C20" s="39"/>
      <c r="D20" s="39"/>
      <c r="E20" s="6" t="s">
        <v>40</v>
      </c>
      <c r="F20" s="23">
        <v>471.34</v>
      </c>
      <c r="G20" s="23">
        <v>471.34</v>
      </c>
      <c r="H20" s="22">
        <f t="shared" si="1"/>
        <v>100</v>
      </c>
      <c r="I20" s="30">
        <v>220</v>
      </c>
      <c r="J20" s="30">
        <v>220</v>
      </c>
      <c r="K20" s="3">
        <f t="shared" si="2"/>
        <v>100</v>
      </c>
      <c r="L20" s="30">
        <v>100</v>
      </c>
      <c r="M20" s="30">
        <v>100</v>
      </c>
      <c r="N20" s="3">
        <f t="shared" si="3"/>
        <v>100</v>
      </c>
      <c r="O20" s="13">
        <f t="shared" si="0"/>
        <v>100</v>
      </c>
      <c r="P20" s="36"/>
    </row>
    <row r="21" spans="2:16" ht="21" thickBot="1" x14ac:dyDescent="0.35">
      <c r="B21" s="45" t="s">
        <v>38</v>
      </c>
      <c r="C21" s="39"/>
      <c r="D21" s="39"/>
      <c r="E21" s="6" t="s">
        <v>41</v>
      </c>
      <c r="F21" s="23">
        <v>15708.7</v>
      </c>
      <c r="G21" s="50">
        <v>15314.6</v>
      </c>
      <c r="H21" s="51">
        <f t="shared" si="1"/>
        <v>97.491199144423163</v>
      </c>
      <c r="I21" s="52">
        <v>637</v>
      </c>
      <c r="J21" s="52">
        <v>642</v>
      </c>
      <c r="K21" s="46">
        <f t="shared" si="2"/>
        <v>100.78492935635792</v>
      </c>
      <c r="L21" s="52">
        <v>83</v>
      </c>
      <c r="M21" s="52">
        <v>90</v>
      </c>
      <c r="N21" s="46">
        <f t="shared" si="3"/>
        <v>108.43373493975903</v>
      </c>
      <c r="O21" s="53">
        <f t="shared" si="0"/>
        <v>102.2366211468467</v>
      </c>
      <c r="P21" s="36"/>
    </row>
    <row r="22" spans="2:16" ht="18.600000000000001" customHeight="1" thickBot="1" x14ac:dyDescent="0.35">
      <c r="B22" s="4"/>
      <c r="C22" s="5"/>
      <c r="D22" s="5"/>
      <c r="E22" s="5" t="s">
        <v>43</v>
      </c>
      <c r="F22" s="9">
        <f>F17+F18+F19+F20+F21</f>
        <v>491570.79000000004</v>
      </c>
      <c r="G22" s="49">
        <f>G17+G18+G19+G20+G21</f>
        <v>487354.28</v>
      </c>
      <c r="H22" s="54">
        <f t="shared" si="1"/>
        <v>99.14223747916347</v>
      </c>
      <c r="I22" s="31">
        <f>I17+I18+I19+I20+I21</f>
        <v>6956</v>
      </c>
      <c r="J22" s="31">
        <f>J17+J18+J19+J20+J21</f>
        <v>6740</v>
      </c>
      <c r="K22" s="47">
        <f t="shared" si="2"/>
        <v>96.89476710753307</v>
      </c>
      <c r="L22" s="32">
        <f>(L17+L18+L19+L20+L21)/5</f>
        <v>88.24</v>
      </c>
      <c r="M22" s="32">
        <f>(M17+M18+M19+M20+M21)/5</f>
        <v>88.539999999999992</v>
      </c>
      <c r="N22" s="47">
        <f t="shared" si="3"/>
        <v>100.33998186763372</v>
      </c>
      <c r="O22" s="48">
        <f t="shared" si="0"/>
        <v>98.792328818110079</v>
      </c>
      <c r="P22" s="36"/>
    </row>
    <row r="23" spans="2:16" ht="11.4" customHeight="1" x14ac:dyDescent="0.3">
      <c r="B23" s="16"/>
      <c r="C23" s="17"/>
      <c r="D23" s="17"/>
      <c r="E23" s="17"/>
      <c r="F23" s="18"/>
      <c r="G23" s="18"/>
      <c r="H23" s="18"/>
      <c r="I23" s="19"/>
      <c r="J23" s="19"/>
      <c r="K23" s="17"/>
      <c r="L23" s="17"/>
      <c r="M23" s="17"/>
      <c r="N23" s="20"/>
      <c r="O23" s="21"/>
    </row>
    <row r="24" spans="2:16" x14ac:dyDescent="0.3">
      <c r="C24" s="15"/>
      <c r="D24" s="15"/>
      <c r="F24" s="35"/>
      <c r="G24" s="35"/>
      <c r="I24" s="40"/>
      <c r="J24" s="40"/>
      <c r="K24" s="41"/>
      <c r="L24" s="40"/>
      <c r="M24" s="40"/>
      <c r="N24" s="40"/>
      <c r="O24" s="42"/>
    </row>
    <row r="25" spans="2:16" x14ac:dyDescent="0.3">
      <c r="C25" s="15"/>
      <c r="D25" s="15"/>
      <c r="F25" s="35"/>
      <c r="G25" s="37"/>
    </row>
    <row r="26" spans="2:16" x14ac:dyDescent="0.3">
      <c r="C26" s="15"/>
      <c r="D26" s="15"/>
      <c r="G26" s="36"/>
    </row>
    <row r="27" spans="2:16" x14ac:dyDescent="0.3">
      <c r="C27" s="11"/>
      <c r="D27" s="11"/>
    </row>
    <row r="28" spans="2:16" ht="24.6" customHeight="1" x14ac:dyDescent="0.3">
      <c r="C28" s="25"/>
      <c r="D28" s="25"/>
      <c r="F28" s="36"/>
      <c r="G28" s="36"/>
    </row>
  </sheetData>
  <mergeCells count="41">
    <mergeCell ref="O12:O13"/>
    <mergeCell ref="O14:O15"/>
    <mergeCell ref="C7:O7"/>
    <mergeCell ref="I9:K9"/>
    <mergeCell ref="I10:K10"/>
    <mergeCell ref="I11:K11"/>
    <mergeCell ref="L9:N9"/>
    <mergeCell ref="L10:N10"/>
    <mergeCell ref="L11:N11"/>
    <mergeCell ref="O9:O11"/>
    <mergeCell ref="B14:B15"/>
    <mergeCell ref="E14:E15"/>
    <mergeCell ref="F14:F15"/>
    <mergeCell ref="G14:G15"/>
    <mergeCell ref="H14:H15"/>
    <mergeCell ref="C14:C15"/>
    <mergeCell ref="D14:D15"/>
    <mergeCell ref="B9:B13"/>
    <mergeCell ref="E9:E13"/>
    <mergeCell ref="F9:H9"/>
    <mergeCell ref="F10:H10"/>
    <mergeCell ref="F11:H11"/>
    <mergeCell ref="F12:F13"/>
    <mergeCell ref="H12:H13"/>
    <mergeCell ref="C9:C13"/>
    <mergeCell ref="D9:D13"/>
    <mergeCell ref="B2:P2"/>
    <mergeCell ref="G3:J3"/>
    <mergeCell ref="G4:J4"/>
    <mergeCell ref="C5:O5"/>
    <mergeCell ref="C6:O6"/>
    <mergeCell ref="N14:N15"/>
    <mergeCell ref="K12:K13"/>
    <mergeCell ref="L12:L13"/>
    <mergeCell ref="I14:I15"/>
    <mergeCell ref="J14:J15"/>
    <mergeCell ref="K14:K15"/>
    <mergeCell ref="L14:L15"/>
    <mergeCell ref="M14:M15"/>
    <mergeCell ref="M12:M13"/>
    <mergeCell ref="N12:N13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2"/>
  <sheetViews>
    <sheetView topLeftCell="C4" workbookViewId="0">
      <selection activeCell="F17" sqref="F17"/>
    </sheetView>
  </sheetViews>
  <sheetFormatPr defaultRowHeight="14.4" x14ac:dyDescent="0.3"/>
  <cols>
    <col min="1" max="1" width="2.44140625" customWidth="1"/>
    <col min="2" max="2" width="4.5546875" customWidth="1"/>
    <col min="3" max="3" width="19.6640625" customWidth="1"/>
    <col min="4" max="4" width="23.5546875" customWidth="1"/>
    <col min="5" max="5" width="8.33203125" customWidth="1"/>
    <col min="6" max="6" width="7.88671875" customWidth="1"/>
    <col min="7" max="7" width="6.33203125" customWidth="1"/>
    <col min="8" max="8" width="8.6640625" customWidth="1"/>
    <col min="9" max="9" width="8.109375" customWidth="1"/>
    <col min="10" max="10" width="5.6640625" customWidth="1"/>
    <col min="11" max="12" width="7.6640625" customWidth="1"/>
    <col min="13" max="13" width="6.109375" customWidth="1"/>
    <col min="14" max="14" width="8.5546875" customWidth="1"/>
  </cols>
  <sheetData>
    <row r="3" spans="2:15" ht="28.2" customHeight="1" x14ac:dyDescent="0.3">
      <c r="B3" s="61" t="s">
        <v>21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2:15" ht="15.6" x14ac:dyDescent="0.3">
      <c r="F4" s="62" t="s">
        <v>28</v>
      </c>
      <c r="G4" s="62"/>
      <c r="H4" s="62"/>
      <c r="I4" s="62"/>
    </row>
    <row r="5" spans="2:15" x14ac:dyDescent="0.3">
      <c r="F5" s="63" t="s">
        <v>17</v>
      </c>
      <c r="G5" s="63"/>
      <c r="H5" s="63"/>
      <c r="I5" s="63"/>
    </row>
    <row r="6" spans="2:15" ht="15.6" x14ac:dyDescent="0.3">
      <c r="C6" s="64" t="s">
        <v>18</v>
      </c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</row>
    <row r="7" spans="2:15" x14ac:dyDescent="0.3">
      <c r="C7" s="80" t="s">
        <v>19</v>
      </c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</row>
    <row r="8" spans="2:15" ht="15" thickBot="1" x14ac:dyDescent="0.35"/>
    <row r="9" spans="2:15" ht="96.6" customHeight="1" x14ac:dyDescent="0.3">
      <c r="B9" s="66" t="s">
        <v>0</v>
      </c>
      <c r="C9" s="66" t="s">
        <v>1</v>
      </c>
      <c r="D9" s="66" t="s">
        <v>2</v>
      </c>
      <c r="E9" s="69" t="s">
        <v>3</v>
      </c>
      <c r="F9" s="70"/>
      <c r="G9" s="71"/>
      <c r="H9" s="69" t="s">
        <v>5</v>
      </c>
      <c r="I9" s="70"/>
      <c r="J9" s="71"/>
      <c r="K9" s="69" t="s">
        <v>7</v>
      </c>
      <c r="L9" s="70"/>
      <c r="M9" s="71"/>
      <c r="N9" s="66" t="s">
        <v>16</v>
      </c>
    </row>
    <row r="10" spans="2:15" x14ac:dyDescent="0.3">
      <c r="B10" s="67"/>
      <c r="C10" s="67"/>
      <c r="D10" s="67"/>
      <c r="E10" s="72" t="s">
        <v>4</v>
      </c>
      <c r="F10" s="73"/>
      <c r="G10" s="74"/>
      <c r="H10" s="72" t="s">
        <v>6</v>
      </c>
      <c r="I10" s="73"/>
      <c r="J10" s="74"/>
      <c r="K10" s="72" t="s">
        <v>8</v>
      </c>
      <c r="L10" s="73"/>
      <c r="M10" s="74"/>
      <c r="N10" s="85"/>
    </row>
    <row r="11" spans="2:15" ht="15" thickBot="1" x14ac:dyDescent="0.35">
      <c r="B11" s="67"/>
      <c r="C11" s="67"/>
      <c r="D11" s="67"/>
      <c r="E11" s="75"/>
      <c r="F11" s="76"/>
      <c r="G11" s="77"/>
      <c r="H11" s="75"/>
      <c r="I11" s="76"/>
      <c r="J11" s="77"/>
      <c r="K11" s="82"/>
      <c r="L11" s="83"/>
      <c r="M11" s="84"/>
      <c r="N11" s="86"/>
    </row>
    <row r="12" spans="2:15" ht="26.4" x14ac:dyDescent="0.3">
      <c r="B12" s="67"/>
      <c r="C12" s="67"/>
      <c r="D12" s="67"/>
      <c r="E12" s="78" t="s">
        <v>9</v>
      </c>
      <c r="F12" s="1" t="s">
        <v>10</v>
      </c>
      <c r="G12" s="78" t="s">
        <v>12</v>
      </c>
      <c r="H12" s="33" t="s">
        <v>13</v>
      </c>
      <c r="I12" s="33" t="s">
        <v>15</v>
      </c>
      <c r="J12" s="57" t="s">
        <v>12</v>
      </c>
      <c r="K12" s="57" t="s">
        <v>13</v>
      </c>
      <c r="L12" s="57" t="s">
        <v>15</v>
      </c>
      <c r="M12" s="78" t="s">
        <v>12</v>
      </c>
      <c r="N12" s="78" t="s">
        <v>12</v>
      </c>
    </row>
    <row r="13" spans="2:15" ht="27" thickBot="1" x14ac:dyDescent="0.35">
      <c r="B13" s="68"/>
      <c r="C13" s="68"/>
      <c r="D13" s="68"/>
      <c r="E13" s="79"/>
      <c r="F13" s="2" t="s">
        <v>11</v>
      </c>
      <c r="G13" s="79"/>
      <c r="H13" s="34" t="s">
        <v>14</v>
      </c>
      <c r="I13" s="34" t="s">
        <v>14</v>
      </c>
      <c r="J13" s="58"/>
      <c r="K13" s="58"/>
      <c r="L13" s="58"/>
      <c r="M13" s="79"/>
      <c r="N13" s="87"/>
    </row>
    <row r="14" spans="2:15" x14ac:dyDescent="0.3">
      <c r="B14" s="59">
        <v>1</v>
      </c>
      <c r="C14" s="59">
        <v>2</v>
      </c>
      <c r="D14" s="59">
        <v>3</v>
      </c>
      <c r="E14" s="59">
        <v>4</v>
      </c>
      <c r="F14" s="59">
        <v>5</v>
      </c>
      <c r="G14" s="59">
        <v>6</v>
      </c>
      <c r="H14" s="59">
        <v>7</v>
      </c>
      <c r="I14" s="59">
        <v>8</v>
      </c>
      <c r="J14" s="59">
        <v>9</v>
      </c>
      <c r="K14" s="59">
        <v>10</v>
      </c>
      <c r="L14" s="59">
        <v>11</v>
      </c>
      <c r="M14" s="55">
        <v>12</v>
      </c>
      <c r="N14" s="88">
        <v>13</v>
      </c>
    </row>
    <row r="15" spans="2:15" ht="15" thickBot="1" x14ac:dyDescent="0.35"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56"/>
      <c r="N15" s="89"/>
    </row>
    <row r="16" spans="2:15" ht="36" x14ac:dyDescent="0.3">
      <c r="B16" s="3">
        <v>1</v>
      </c>
      <c r="C16" s="12" t="s">
        <v>23</v>
      </c>
      <c r="D16" s="8" t="s">
        <v>24</v>
      </c>
      <c r="E16" s="3">
        <v>8411.1</v>
      </c>
      <c r="F16" s="3">
        <v>8411.1</v>
      </c>
      <c r="G16" s="3">
        <f>F16/E16*100</f>
        <v>100</v>
      </c>
      <c r="H16" s="3">
        <v>450</v>
      </c>
      <c r="I16" s="3">
        <v>452</v>
      </c>
      <c r="J16" s="3">
        <f>I16/H16*100</f>
        <v>100.44444444444444</v>
      </c>
      <c r="K16" s="3">
        <v>100</v>
      </c>
      <c r="L16" s="3">
        <v>100</v>
      </c>
      <c r="M16" s="3">
        <f>L16/K16*100</f>
        <v>100</v>
      </c>
      <c r="N16" s="24">
        <f>(G16+J16+M16)/3</f>
        <v>100.14814814814815</v>
      </c>
    </row>
    <row r="17" spans="2:14" ht="36.6" thickBot="1" x14ac:dyDescent="0.35">
      <c r="B17" s="26"/>
      <c r="C17" s="27" t="s">
        <v>27</v>
      </c>
      <c r="D17" s="8" t="s">
        <v>24</v>
      </c>
      <c r="E17" s="28">
        <f>1394.978+5902.609</f>
        <v>7297.5870000000004</v>
      </c>
      <c r="F17" s="28">
        <f>1000.884+5902.609</f>
        <v>6903.4930000000004</v>
      </c>
      <c r="G17" s="3">
        <f>F17/E17*100</f>
        <v>94.599666985813258</v>
      </c>
      <c r="H17" s="28">
        <v>187</v>
      </c>
      <c r="I17" s="28">
        <v>190</v>
      </c>
      <c r="J17" s="3">
        <f>I17/H17*100</f>
        <v>101.60427807486631</v>
      </c>
      <c r="K17" s="28">
        <v>66</v>
      </c>
      <c r="L17" s="28">
        <v>80</v>
      </c>
      <c r="M17" s="3">
        <f>L17/K17*100</f>
        <v>121.21212121212122</v>
      </c>
      <c r="N17" s="10">
        <f>(G17+J17+M17)/3</f>
        <v>105.80535542426692</v>
      </c>
    </row>
    <row r="18" spans="2:14" ht="15" thickBot="1" x14ac:dyDescent="0.35">
      <c r="B18" s="4"/>
      <c r="C18" s="5" t="s">
        <v>20</v>
      </c>
      <c r="D18" s="5"/>
      <c r="E18" s="14">
        <f t="shared" ref="E18:L18" si="0">E16+E17</f>
        <v>15708.687000000002</v>
      </c>
      <c r="F18" s="14">
        <f t="shared" si="0"/>
        <v>15314.593000000001</v>
      </c>
      <c r="G18" s="14">
        <f>F18/E18*100</f>
        <v>97.491235263647425</v>
      </c>
      <c r="H18" s="14">
        <f t="shared" si="0"/>
        <v>637</v>
      </c>
      <c r="I18" s="14">
        <f t="shared" si="0"/>
        <v>642</v>
      </c>
      <c r="J18" s="14">
        <f>I18/H18*100</f>
        <v>100.78492935635792</v>
      </c>
      <c r="K18" s="14">
        <f t="shared" si="0"/>
        <v>166</v>
      </c>
      <c r="L18" s="14">
        <f t="shared" si="0"/>
        <v>180</v>
      </c>
      <c r="M18" s="14">
        <f>L18/K18*100</f>
        <v>108.43373493975903</v>
      </c>
      <c r="N18" s="38">
        <f>(M18+J18+G18)/3</f>
        <v>102.23663318658812</v>
      </c>
    </row>
    <row r="20" spans="2:14" x14ac:dyDescent="0.3">
      <c r="C20" s="15" t="s">
        <v>25</v>
      </c>
    </row>
    <row r="21" spans="2:14" x14ac:dyDescent="0.3">
      <c r="C21" s="15" t="s">
        <v>26</v>
      </c>
    </row>
    <row r="22" spans="2:14" x14ac:dyDescent="0.3">
      <c r="C22" s="15">
        <v>36674</v>
      </c>
    </row>
  </sheetData>
  <mergeCells count="38">
    <mergeCell ref="K14:K15"/>
    <mergeCell ref="L14:L15"/>
    <mergeCell ref="M14:M15"/>
    <mergeCell ref="N14:N15"/>
    <mergeCell ref="N12:N13"/>
    <mergeCell ref="K12:K13"/>
    <mergeCell ref="L12:L13"/>
    <mergeCell ref="M12:M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E12:E13"/>
    <mergeCell ref="G12:G13"/>
    <mergeCell ref="J12:J13"/>
    <mergeCell ref="K9:M9"/>
    <mergeCell ref="N9:N11"/>
    <mergeCell ref="E10:G10"/>
    <mergeCell ref="H10:J10"/>
    <mergeCell ref="K10:M10"/>
    <mergeCell ref="E11:G11"/>
    <mergeCell ref="H11:J11"/>
    <mergeCell ref="K11:M11"/>
    <mergeCell ref="B3:O3"/>
    <mergeCell ref="F4:I4"/>
    <mergeCell ref="F5:I5"/>
    <mergeCell ref="C6:N6"/>
    <mergeCell ref="C7:N7"/>
    <mergeCell ref="B9:B13"/>
    <mergeCell ref="C9:C13"/>
    <mergeCell ref="D9:D13"/>
    <mergeCell ref="E9:G9"/>
    <mergeCell ref="H9:J9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2021-07-19T23:30:57Z</dcterms:modified>
</cp:coreProperties>
</file>