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dorenkoEA\Desktop\"/>
    </mc:Choice>
  </mc:AlternateContent>
  <bookViews>
    <workbookView xWindow="0" yWindow="0" windowWidth="15900" windowHeight="4110"/>
  </bookViews>
  <sheets>
    <sheet name="без учета счетов бюджета" sheetId="2" r:id="rId1"/>
  </sheets>
  <definedNames>
    <definedName name="_xlnm.Print_Titles" localSheetId="0">'без учета счетов бюджета'!$3:$4</definedName>
    <definedName name="_xlnm.Print_Area" localSheetId="0">'без учета счетов бюджета'!$A$1:$I$29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5" i="2" l="1"/>
  <c r="D5" i="2"/>
  <c r="C5" i="2"/>
  <c r="G25" i="2"/>
  <c r="H17" i="2"/>
  <c r="G17" i="2"/>
  <c r="F17" i="2"/>
  <c r="F16" i="2"/>
  <c r="G16" i="2"/>
  <c r="H16" i="2"/>
  <c r="F15" i="2"/>
  <c r="G15" i="2"/>
  <c r="H15" i="2"/>
  <c r="F14" i="2"/>
  <c r="G14" i="2"/>
  <c r="H14" i="2"/>
  <c r="H13" i="2"/>
  <c r="G13" i="2"/>
  <c r="F13" i="2"/>
  <c r="F12" i="2" l="1"/>
  <c r="G12" i="2"/>
  <c r="H12" i="2"/>
  <c r="F11" i="2"/>
  <c r="G11" i="2"/>
  <c r="H11" i="2"/>
  <c r="H10" i="2" l="1"/>
  <c r="G10" i="2"/>
  <c r="F10" i="2"/>
  <c r="H9" i="2" l="1"/>
  <c r="G9" i="2"/>
  <c r="F9" i="2"/>
  <c r="F8" i="2"/>
  <c r="H8" i="2" l="1"/>
  <c r="G8" i="2" l="1"/>
  <c r="E7" i="2" l="1"/>
  <c r="D7" i="2"/>
  <c r="C7" i="2"/>
  <c r="G7" i="2" l="1"/>
  <c r="G24" i="2" l="1"/>
  <c r="F25" i="2"/>
  <c r="F24" i="2"/>
  <c r="F23" i="2"/>
  <c r="F22" i="2"/>
  <c r="F21" i="2"/>
  <c r="F20" i="2"/>
  <c r="F19" i="2"/>
  <c r="F18" i="2"/>
  <c r="F7" i="2" l="1"/>
  <c r="G18" i="2" l="1"/>
  <c r="G19" i="2"/>
  <c r="G20" i="2"/>
  <c r="G21" i="2"/>
  <c r="G22" i="2"/>
  <c r="G23" i="2"/>
  <c r="G26" i="2"/>
  <c r="G27" i="2"/>
  <c r="G28" i="2"/>
  <c r="G29" i="2"/>
  <c r="H7" i="2"/>
  <c r="H18" i="2"/>
  <c r="H21" i="2"/>
  <c r="H22" i="2"/>
  <c r="H23" i="2"/>
  <c r="H24" i="2"/>
  <c r="H26" i="2"/>
  <c r="H27" i="2"/>
  <c r="H28" i="2"/>
  <c r="H29" i="2"/>
  <c r="C6" i="2"/>
  <c r="E6" i="2"/>
  <c r="F6" i="2"/>
  <c r="D6" i="2"/>
  <c r="H5" i="2" l="1"/>
  <c r="F5" i="2"/>
  <c r="G5" i="2"/>
  <c r="H6" i="2"/>
  <c r="G6" i="2"/>
</calcChain>
</file>

<file path=xl/sharedStrings.xml><?xml version="1.0" encoding="utf-8"?>
<sst xmlns="http://schemas.openxmlformats.org/spreadsheetml/2006/main" count="74" uniqueCount="71">
  <si>
    <t>Наименование показателя</t>
  </si>
  <si>
    <t>Уточненная роспись/план</t>
  </si>
  <si>
    <t>Остаток росписи/плана</t>
  </si>
  <si>
    <t>2200000000</t>
  </si>
  <si>
    <t>2300000000</t>
  </si>
  <si>
    <t>2400000000</t>
  </si>
  <si>
    <t>2500000000</t>
  </si>
  <si>
    <t>2700000000</t>
  </si>
  <si>
    <t>ВСЕГО РАСХОДОВ:</t>
  </si>
  <si>
    <t>код программы</t>
  </si>
  <si>
    <t>% исполнения от уточненного плана</t>
  </si>
  <si>
    <t>Причины отклонений между первоначально утвержденными показателями и их фактическими значениями</t>
  </si>
  <si>
    <t>в том числе по программным направлениям деятельности:</t>
  </si>
  <si>
    <t>Муниципальная программа "Обеспечение доступным жильем и качественными услугами жилищно-коммунального хозяйства населения городского округа Большой Камень" на 2020 - 2027 годы</t>
  </si>
  <si>
    <t>Муниципальная программа "Патриотическое воспитание граждан, развитие институтов гражданского общества на территории городского округа Большой Камень" на 2020 - 2027 годы</t>
  </si>
  <si>
    <t>Муниципальная программа "Развитие культуры городского округа Большой Камень" на 2020 - 2027 годы</t>
  </si>
  <si>
    <t>Муниципальная программа "Совершенствование муниципального управления" на 2020 - 2025 годы</t>
  </si>
  <si>
    <t>% исполнения от первоначального плана</t>
  </si>
  <si>
    <t>Кассовый расход</t>
  </si>
  <si>
    <t>Потребность в увеличении бюджетных ассигнований и, соответственно, расходов на мероприятия:                                                                                                                                                  - приобретение жилых помещений;                                                                                                                                                                             - ремонт и капитальный ремонт объектов коммунальной инфраструктуры;                                                                          - капитальный ремонт и текущее содержание муниципального жилищного фонда.                                                                                                                     Поступление (увеличение) межбюджетных трансфертов:                                                                                              - переселению граждан из аварийного жилищного фонда за счет средств, поступивших от государственной корпорации Фонд содействия реформированию жилищно-коммунального хозяйства.                                                                                                                                                                       Уменьшение межбюджетных трансфертов:                                                                                                                                                          - переселение граждан из аварийного жилищного фонда за счет средств краевого бюджета;                                                                                                  - мероприятия по строительству и реконструкции (модернизации) объектов питьевого водоснабжения городского округа Большой Камень в рамках реализации федерального проекта "Чистая вода";                                                                                                                                                                      - обеспечение земельных участков, предоставленных на бесплатной основе гражданам, имеющим трех и более детей, инженерной инфраструктурой;                                                                                                              -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помещений.                                                                                                                                                                                                 Остаток неизрасходованных средств сложился по результатам торгов и уточнения начальной максимальной цены контракта</t>
  </si>
  <si>
    <t>Первоначально утвержденные показатели бюджета соответствуют показателям уточненной росписи, исполнение составило 100 %</t>
  </si>
  <si>
    <r>
      <rPr>
        <sz val="10"/>
        <rFont val="Times New Roman"/>
        <family val="1"/>
        <charset val="204"/>
      </rPr>
      <t xml:space="preserve">Потребность в увеличении бюджетных ассигнований и, соответственно, расходов на мероприятия:                                                                                                                                                  - финансовое обеспечение на выполнение муниципального задания на оказание муниципальных услуг (выполнение работ);                                                                                                                                     -  оплата договоров на выполнение работ, оказание услуг, связанных с капитальным ремонтом нефинансовых активов;                                </t>
    </r>
    <r>
      <rPr>
        <sz val="10"/>
        <color rgb="FFFF0000"/>
        <rFont val="Times New Roman"/>
        <family val="1"/>
        <charset val="204"/>
      </rPr>
      <t xml:space="preserve">                                                                                                                                  </t>
    </r>
    <r>
      <rPr>
        <sz val="10"/>
        <rFont val="Times New Roman"/>
        <family val="1"/>
        <charset val="204"/>
      </rPr>
      <t>- расходы по организации социально-значимых культурно - массовых мероприятий;                                       - расходы на обеспечение деятельности муниципальных казенных учреждений.</t>
    </r>
    <r>
      <rPr>
        <sz val="10"/>
        <color rgb="FFFF0000"/>
        <rFont val="Times New Roman"/>
        <family val="1"/>
        <charset val="204"/>
      </rPr>
      <t xml:space="preserve">                                </t>
    </r>
    <r>
      <rPr>
        <sz val="10"/>
        <rFont val="Times New Roman"/>
        <family val="1"/>
        <charset val="204"/>
      </rPr>
      <t xml:space="preserve">Поступление (увеличение) межбюджетных трансфертов:                                                                                              - развитию и укреплению материально-технической базы муниципальных домов культуры;                                                                                                 - модернизации муниципальных библиотек;          </t>
    </r>
    <r>
      <rPr>
        <sz val="10"/>
        <color rgb="FFFF0000"/>
        <rFont val="Times New Roman"/>
        <family val="1"/>
        <charset val="204"/>
      </rPr>
      <t xml:space="preserve">                                                                                                     </t>
    </r>
    <r>
      <rPr>
        <sz val="10"/>
        <rFont val="Times New Roman"/>
        <family val="1"/>
        <charset val="204"/>
      </rPr>
      <t xml:space="preserve">- реализация мероприятий планов социального развития центров экономического роста субъектов Российской Федерации, входящих в состав Дальневосточного федерального округа за счет средств резервного фонда Правительства Российской Федерации.  </t>
    </r>
    <r>
      <rPr>
        <sz val="10"/>
        <color rgb="FFFF0000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</t>
    </r>
  </si>
  <si>
    <r>
      <rPr>
        <sz val="10"/>
        <rFont val="Times New Roman"/>
        <family val="1"/>
        <charset val="204"/>
      </rPr>
      <t xml:space="preserve">Потребность в увеличении бюджетных ассигнований и, соответственно, расходов на мероприятия:                                                                                                                                                  - расходы на обеспечение деятельности (оказание услуг, выполнение работ) муниципальных казенных учреждений;                                                                                                                                                        - приобретение неисключительных прав на использование программных комплексов и сопровождение программных комплексов;                                                                                                                                                      - расходы на приобретение и техническое обслуживание оборудования.        </t>
    </r>
    <r>
      <rPr>
        <sz val="10"/>
        <color rgb="FFFF0000"/>
        <rFont val="Times New Roman"/>
        <family val="1"/>
        <charset val="204"/>
      </rPr>
      <t xml:space="preserve">                                                                                                                 </t>
    </r>
    <r>
      <rPr>
        <sz val="10"/>
        <rFont val="Times New Roman"/>
        <family val="1"/>
        <charset val="204"/>
      </rPr>
      <t xml:space="preserve">Поступление (увеличение) межбюджетных трансфертов:                                                                                              - реализация полномочий Российской Федерации по государственной регистрации актов гражданского состояния    </t>
    </r>
    <r>
      <rPr>
        <sz val="10"/>
        <color rgb="FFFF0000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</t>
    </r>
    <r>
      <rPr>
        <sz val="10"/>
        <rFont val="Times New Roman"/>
        <family val="1"/>
        <charset val="204"/>
      </rPr>
      <t>Остаток неизрасходованных средств сложился по результатам торгов и уточнения начальной максимальной цены контракта</t>
    </r>
  </si>
  <si>
    <t>Информация по исполнению бюджета Пожарского муниципального района в разрезе муниципальных программ за 2022 год</t>
  </si>
  <si>
    <t>План 2022 г. (решение Думы ПМР от 16.12.2021 № 80-НПА)
 (тыс. руб.)</t>
  </si>
  <si>
    <t>Муниципальная программа "Экономическое развитие и финансовое планирование в Пожарском муниципальном районе на 2021-2024 годы"</t>
  </si>
  <si>
    <t>Потребность в увеличении бюджетных ассигнований и, соответственно, расходов на мероприятия:                                                                                                                                - увеличение иных межбюджетных трансфертов из бюджета района в бюджеты сельских поселений на сбалансированность (гашение кредиторской задолженности).</t>
  </si>
  <si>
    <t>Муниципальная программа  "Поддержка экономического и социального развития коренных малочисленных народов Дальнего Востока, проживающих на территории Пожарского муниципального района на 2021-2024  годы"</t>
  </si>
  <si>
    <t>0200000000</t>
  </si>
  <si>
    <t>0100000000</t>
  </si>
  <si>
    <t xml:space="preserve">Потребность в увеличении бюджетных ассигнований и, соответственно, расходов на мероприятия:                                                                                                                                - увеличение субсидий на оказание помощи социально ориентированным некоммерческим организациям: ТСО КМ «Хато-Охто», «Адига», осуществляющих свою деятельность в местах традиционного проживания и традиционной хозяйственной деятельности коренных малочисленных народов на территории  района, направленную на сохранение, защиту и развитие самобытности, культуры, языков и традиций коренных малочисленных народов.  </t>
  </si>
  <si>
    <t>Муниципальная программа"Защита населения и территорий от ЧС природного и техногенного характера,  обеспечение пожарной безопасности и безопасности людей  на водных объектах" на 2021-2024 годы</t>
  </si>
  <si>
    <t>0300000000</t>
  </si>
  <si>
    <t xml:space="preserve">Уменьшение потребности в бюджетных ассигнований и, соответственно, расходов на мероприятия:                                                                                                                                                       - экономия по результатам аукционов. Кассовые расходы осуществлены согласно принятых обязательств. </t>
  </si>
  <si>
    <t>Муниципальная программа "Модернизация, ремонт и обеспечение работоспособности объектов водопроводно-канализационного хозяйства сельских поселений Пожарского муниципального района на 2021 - 2024 годы"</t>
  </si>
  <si>
    <t>0400000000</t>
  </si>
  <si>
    <t>Уменьшение потребности в бюджетных ассигнований и, соответственно, расходов на мероприятия:                                                                                                                                                       - экономия по результатам аукционов. Кассовые расходы осуществлены согласно принятых обязательств. 
Уменьшение межбюджетных трансфертов:   
  - мероприятия по строительству и реконструкции (модернизации) объектов питьевого водоснабжения Пожарского муниципального района в рамках реализации федерального проекта "Чистая вода";</t>
  </si>
  <si>
    <t>Муниципальная программа «Доступная среда для инвалидов и других маломобильных групп населения в Пожарском муниципальном районе на 2021-2024 годы"</t>
  </si>
  <si>
    <t>0500000000</t>
  </si>
  <si>
    <t>0600000000</t>
  </si>
  <si>
    <t>Потребность в увеличении бюджетных ассигнований и, соответственно, расходов на мероприятия:
- кассовые расходы осуществлены согласно принятых обязательств на оплату взносов в фонд капитального ремонта Приморского края.</t>
  </si>
  <si>
    <t>Муниципальная программа "Капитальный ремонт муниципального жилищного фонда  Пожарского муниципального района на 2021 - 2024 годы"</t>
  </si>
  <si>
    <t>Муниципальная программа "Молодежь Пожарского района на 2021 -2024 годы"</t>
  </si>
  <si>
    <t>0700000000</t>
  </si>
  <si>
    <t>Муниципальная программа "Развитие физической культуры и спорта в Пожарском муниципальном районе на 2021 - 2024 годы"</t>
  </si>
  <si>
    <t>0800000000</t>
  </si>
  <si>
    <t xml:space="preserve">Потребность в увеличении бюджетных ассигнований и, соответственно, расходов на мероприятия:  
- безвозмездные поступления в виде финансовой помощи от ОАО «СУЭК» в сумме 6 000,00 тыс. руб., запланированы на проектирование (строительство) физкультурно-оздоровительного комплекса в пгт. Лучегорск.      
Остаток неизрасходованных средств сложился по результатам торгов и уточнения начальной максимальной цены контракта, оплата будет произведена в  2023 году в соответствии с предельными сроками муниципальных контрактов.                                                                                                               </t>
  </si>
  <si>
    <t>Муниципальная программа " Развитие культуры и искусства в Пожарском муниципальном районе на 2021 - 2024 годы"</t>
  </si>
  <si>
    <t>0900000000</t>
  </si>
  <si>
    <t xml:space="preserve">Потребность в увеличении бюджетных ассигнований и, соответственно, расходов на мероприятия: 
- финансовое обеспечение на выполнение муниципального задания на оказание муниципальных услуг (выполнение работ) на доведение заработной платы до уровня "дорожной карты";  
Поступление межбюджетных трансфертов:
 - на развитие сети учреждений культурно-досугового типа на строительство сельского клуба с. Светлогорье  по муниципальной программе «Развитие культуры и искусства в Пожарском муниципальном районе на 2021-2024 годы» ;
 - по направлению "Твой проект". 
Неисполнение бюджетных ассигнований обусловлено:
- оплата контрактов за коммунальные услуги произведена в январе 2023 года в соответствии с предельными сроками муниципальных контрактов.
     </t>
  </si>
  <si>
    <t>Муниципальная программа "Развитие образования Пожарского муниципального района" на 2021-2024 годы</t>
  </si>
  <si>
    <t>1000000000</t>
  </si>
  <si>
    <t>Потребность в увеличении бюджетных ассигнований и, соответственно, расходов на мероприятия: 
 -развитие и укрепление материально-технической базы муниципальных учреждений.                                                                                                                      Поступление (увеличение) межбюджетных трансфертов:
 -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учреждениях; 
-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общего, дополнительного образования детей в муниципальных образовательных организациях;   
   - капитальный ремонт зданий муниципальных образовательных учреждений.
Остаток неизрасходованных средств сложился по результатам торгов и уточнения начальной максимальной цены контракта.</t>
  </si>
  <si>
    <t>Муниципальная программа "Комплексные меры по противодействию наркотикам и незаконному их обороту в Пожарском муниципальном районе на 2021-2023 годы"</t>
  </si>
  <si>
    <t>1100000000</t>
  </si>
  <si>
    <t>Муниципальная программа "Ремонт и содержание автомобильных дорог местного значения Пожарского муниципального района на 2021-2024 годы"</t>
  </si>
  <si>
    <t>Уменьшение потребности в бюджетных ассигнований межбюджетных трансфертов:  
-  на проектирование, строительство, реконструкцию автомобильных дорог общего пользования местного значения с твёрдым покрытием до сельских населённых пунктов, не имеющих круглогодичной связи с сетью автомобильных дорог общего пользования,а также на их капитальный ремонт и ремонт за счёт дорожного фонда Приморского края .
 Неисполнение бюджетных ассигнований обусловлено:                                                                                                                                     - неисполнением подрядчиком всех требований муниципального контракта;                                                           - экономией в результате торгов и уточнения НМЦК;                                                                                                                                           - оплата произведена в январе 2023 года в соответствии с предельными сроками муниципальных контрактов.</t>
  </si>
  <si>
    <t>Муниципальная программа "Ремонт и техническое обслуживание сетей электроснабжения ВЛ 0,4 кВ расположенных на территории Пожарского муниципального района на 2021 - 2024 годы"</t>
  </si>
  <si>
    <t>Муниципальная программа "Противодействие коррупции в администрации Пожарского муниципального  района на 2021-2024 годы"</t>
  </si>
  <si>
    <t xml:space="preserve">Уменьшение потребности в бюджетных ассигнований и, соответственно, расходов на мероприятия:                                                                                                                                                       - приобретение методических пособий по противодействию коррупции.    
Неисполнение бюджетных ассигнований обусловлено неисполнением подрядчиком всех требований муниципального контракта.                                                                                                                                                                                         </t>
  </si>
  <si>
    <t xml:space="preserve">Уменьшение потребности в бюджетных ассигнований и, соответственно, расходов на мероприятия:                                                                                                                                                       - выполнение работ по содержанию сетей электроснабжения ВЛ 0,4 кВ расположенных на территории Федосьевского и Верхнеперевальского сельских поселений. 
Неисполнение бюджетных ассигнований обусловлено неисполнением подрядчиком всех требований муниципального контракта.   </t>
  </si>
  <si>
    <t>Муниципальная программа "Социальная профилактика правонарушений на территории Пожарского муниципального района на 2021 - 2024 годы" трудоустройство подростков</t>
  </si>
  <si>
    <t xml:space="preserve">Потребность в увеличении бюджетных ассигнований и, соответственно, расходов на мероприятия:                                                                                                                                            - финансовое обеспечение на выполнение муниципального задания на оказание муниципальных услуг (выполнение работ);
 - организация трудоустройства подростков в летний период.                                                                                                                      </t>
  </si>
  <si>
    <t>Муниципальная программа "Содержание мест захоронения, расположенных на территории сельских поселений, входящих в состав Пожарского муниципального района на 2021-2024 годы"</t>
  </si>
  <si>
    <t xml:space="preserve">Уменьшение потребности в бюджетных ассигнований и, соответственно, расходов на мероприятия:
 - экономия по результатам аукционов на содержание и дератизацию мест захоронения. Кассовые расходы осуществлены согласно принятых обязательств. </t>
  </si>
  <si>
    <t>Муниципальная программа " Профилактика терроризма и экстремизма на территории Пожарского муниципального района на 2021-2024 годы"</t>
  </si>
  <si>
    <t>Уменьшение потребности в бюджетных ассигнований и, соответственно, расходов на мероприятия:                                                                                                                                                       - приобретение методических пособий для проведения пропагандистских мероприятий среди школьников (за счет средств местного бюджета).   Остаток неизрасходованных средств сложился при экономии по результатам аукциона.</t>
  </si>
  <si>
    <t>Муниципальная программа "Обеспечение населения дровами и поддержка организаций, занимающихся реализацией древесины для нужд населения Пожарского муниципального района на 2021 - 2024 годы"</t>
  </si>
  <si>
    <t>Поступление (увеличение) межбюджетных трансфертов:
 -на обеспечение граждан Пожарского муниципального района твердым топливом (дровами) .</t>
  </si>
  <si>
    <t>Муниципальная программа "Обращение с твердыми коммунальными отходами на территории сельских поселений, входящих в состав Пожарского муниципального района на 2021-2024 годы"</t>
  </si>
  <si>
    <t>Потребность в увеличении бюджетных ассигнований и, соответственно, расходов на мероприятия:     -  обустройство контейнерных площадок в сельских поселениях.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</si>
</sst>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  <font>
      <b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5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6" fillId="0" borderId="0"/>
    <xf numFmtId="0" fontId="6" fillId="0" borderId="0"/>
    <xf numFmtId="0" fontId="6" fillId="0" borderId="0"/>
    <xf numFmtId="0" fontId="4" fillId="0" borderId="1"/>
    <xf numFmtId="0" fontId="4" fillId="0" borderId="1"/>
    <xf numFmtId="0" fontId="5" fillId="4" borderId="1"/>
    <xf numFmtId="1" fontId="1" fillId="0" borderId="2">
      <alignment horizontal="left" vertical="top" wrapText="1" indent="2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</cellStyleXfs>
  <cellXfs count="34">
    <xf numFmtId="0" fontId="0" fillId="0" borderId="0" xfId="0"/>
    <xf numFmtId="0" fontId="8" fillId="5" borderId="0" xfId="0" applyFont="1" applyFill="1" applyProtection="1">
      <protection locked="0"/>
    </xf>
    <xf numFmtId="0" fontId="9" fillId="5" borderId="1" xfId="2" applyNumberFormat="1" applyFont="1" applyFill="1" applyAlignment="1" applyProtection="1">
      <alignment horizontal="right"/>
    </xf>
    <xf numFmtId="0" fontId="10" fillId="5" borderId="2" xfId="6" applyFont="1" applyFill="1" applyAlignment="1">
      <alignment horizontal="left" vertical="center" wrapText="1"/>
    </xf>
    <xf numFmtId="0" fontId="10" fillId="5" borderId="2" xfId="6" applyFont="1" applyFill="1" applyAlignment="1">
      <alignment horizontal="center" vertical="center" wrapText="1"/>
    </xf>
    <xf numFmtId="4" fontId="10" fillId="5" borderId="2" xfId="6" applyNumberFormat="1" applyFont="1" applyFill="1" applyAlignment="1">
      <alignment horizontal="right" vertical="center" wrapText="1"/>
    </xf>
    <xf numFmtId="4" fontId="10" fillId="5" borderId="2" xfId="6" applyNumberFormat="1" applyFont="1" applyFill="1" applyAlignment="1">
      <alignment vertical="center" wrapText="1"/>
    </xf>
    <xf numFmtId="2" fontId="10" fillId="5" borderId="2" xfId="6" applyNumberFormat="1" applyFont="1" applyFill="1" applyAlignment="1">
      <alignment vertical="center" wrapText="1"/>
    </xf>
    <xf numFmtId="0" fontId="11" fillId="5" borderId="5" xfId="2" applyNumberFormat="1" applyFont="1" applyFill="1" applyBorder="1" applyProtection="1"/>
    <xf numFmtId="0" fontId="8" fillId="5" borderId="2" xfId="6" applyFont="1" applyFill="1" applyAlignment="1">
      <alignment horizontal="center" vertical="center" wrapText="1"/>
    </xf>
    <xf numFmtId="0" fontId="8" fillId="5" borderId="2" xfId="7" applyNumberFormat="1" applyFont="1" applyFill="1" applyAlignment="1" applyProtection="1">
      <alignment vertical="center" wrapText="1"/>
    </xf>
    <xf numFmtId="1" fontId="8" fillId="5" borderId="2" xfId="8" applyNumberFormat="1" applyFont="1" applyFill="1" applyAlignment="1" applyProtection="1">
      <alignment horizontal="center" vertical="center" shrinkToFit="1"/>
    </xf>
    <xf numFmtId="4" fontId="8" fillId="5" borderId="2" xfId="9" applyNumberFormat="1" applyFont="1" applyFill="1" applyAlignment="1" applyProtection="1">
      <alignment horizontal="right" vertical="center" shrinkToFit="1"/>
    </xf>
    <xf numFmtId="4" fontId="8" fillId="5" borderId="2" xfId="6" applyNumberFormat="1" applyFont="1" applyFill="1" applyAlignment="1">
      <alignment horizontal="right" vertical="center" wrapText="1"/>
    </xf>
    <xf numFmtId="2" fontId="8" fillId="5" borderId="2" xfId="6" applyNumberFormat="1" applyFont="1" applyFill="1" applyAlignment="1">
      <alignment vertical="center" wrapText="1"/>
    </xf>
    <xf numFmtId="0" fontId="8" fillId="0" borderId="5" xfId="0" applyFont="1" applyBorder="1" applyAlignment="1">
      <alignment vertical="center" wrapText="1"/>
    </xf>
    <xf numFmtId="2" fontId="8" fillId="5" borderId="2" xfId="6" applyNumberFormat="1" applyFont="1" applyFill="1" applyAlignment="1">
      <alignment horizontal="right" vertical="center" wrapText="1"/>
    </xf>
    <xf numFmtId="0" fontId="11" fillId="0" borderId="5" xfId="0" applyFont="1" applyBorder="1" applyAlignment="1">
      <alignment vertical="center" wrapText="1"/>
    </xf>
    <xf numFmtId="4" fontId="8" fillId="5" borderId="2" xfId="6" applyNumberFormat="1" applyFont="1" applyFill="1" applyAlignment="1">
      <alignment vertical="center" wrapText="1"/>
    </xf>
    <xf numFmtId="0" fontId="9" fillId="5" borderId="1" xfId="6" applyFont="1" applyFill="1" applyBorder="1" applyAlignment="1">
      <alignment horizontal="left" vertical="center" wrapText="1"/>
    </xf>
    <xf numFmtId="0" fontId="9" fillId="5" borderId="1" xfId="2" applyNumberFormat="1" applyFont="1" applyFill="1" applyProtection="1"/>
    <xf numFmtId="0" fontId="9" fillId="5" borderId="1" xfId="14" applyNumberFormat="1" applyFont="1" applyFill="1" applyProtection="1">
      <alignment horizontal="left" wrapText="1"/>
    </xf>
    <xf numFmtId="49" fontId="8" fillId="5" borderId="2" xfId="8" applyNumberFormat="1" applyFont="1" applyFill="1" applyAlignment="1" applyProtection="1">
      <alignment horizontal="center" vertical="center" shrinkToFit="1"/>
    </xf>
    <xf numFmtId="0" fontId="7" fillId="5" borderId="1" xfId="4" applyNumberFormat="1" applyFont="1" applyFill="1" applyAlignment="1" applyProtection="1">
      <alignment horizontal="center"/>
    </xf>
    <xf numFmtId="0" fontId="9" fillId="5" borderId="1" xfId="14" applyNumberFormat="1" applyFont="1" applyFill="1" applyProtection="1">
      <alignment horizontal="left" wrapText="1"/>
    </xf>
    <xf numFmtId="0" fontId="9" fillId="5" borderId="1" xfId="14" applyFont="1" applyFill="1">
      <alignment horizontal="left" wrapText="1"/>
    </xf>
    <xf numFmtId="0" fontId="8" fillId="5" borderId="2" xfId="6" applyNumberFormat="1" applyFont="1" applyFill="1" applyProtection="1">
      <alignment horizontal="center" vertical="center" wrapText="1"/>
    </xf>
    <xf numFmtId="0" fontId="8" fillId="5" borderId="2" xfId="6" applyFont="1" applyFill="1">
      <alignment horizontal="center" vertical="center" wrapText="1"/>
    </xf>
    <xf numFmtId="0" fontId="8" fillId="5" borderId="3" xfId="6" applyNumberFormat="1" applyFont="1" applyFill="1" applyBorder="1" applyAlignment="1" applyProtection="1">
      <alignment horizontal="center" vertical="center" wrapText="1"/>
    </xf>
    <xf numFmtId="0" fontId="8" fillId="5" borderId="4" xfId="6" applyNumberFormat="1" applyFont="1" applyFill="1" applyBorder="1" applyAlignment="1" applyProtection="1">
      <alignment horizontal="center" vertical="center" wrapText="1"/>
    </xf>
    <xf numFmtId="0" fontId="9" fillId="5" borderId="1" xfId="5" applyNumberFormat="1" applyFont="1" applyFill="1" applyProtection="1">
      <alignment horizontal="right"/>
    </xf>
    <xf numFmtId="0" fontId="9" fillId="5" borderId="1" xfId="5" applyFont="1" applyFill="1">
      <alignment horizontal="right"/>
    </xf>
    <xf numFmtId="0" fontId="8" fillId="0" borderId="3" xfId="0" applyFont="1" applyBorder="1" applyAlignment="1">
      <alignment horizontal="center" vertical="center" wrapText="1" readingOrder="1"/>
    </xf>
    <xf numFmtId="0" fontId="8" fillId="0" borderId="4" xfId="0" applyFont="1" applyBorder="1" applyAlignment="1">
      <alignment horizontal="center" vertical="center" wrapText="1" readingOrder="1"/>
    </xf>
  </cellXfs>
  <cellStyles count="25">
    <cellStyle name="br" xfId="17"/>
    <cellStyle name="col" xfId="16"/>
    <cellStyle name="style0" xfId="18"/>
    <cellStyle name="td" xfId="19"/>
    <cellStyle name="tr" xfId="15"/>
    <cellStyle name="xl21" xfId="20"/>
    <cellStyle name="xl22" xfId="6"/>
    <cellStyle name="xl23" xfId="21"/>
    <cellStyle name="xl24" xfId="2"/>
    <cellStyle name="xl25" xfId="8"/>
    <cellStyle name="xl26" xfId="11"/>
    <cellStyle name="xl27" xfId="22"/>
    <cellStyle name="xl28" xfId="12"/>
    <cellStyle name="xl29" xfId="1"/>
    <cellStyle name="xl30" xfId="14"/>
    <cellStyle name="xl31" xfId="23"/>
    <cellStyle name="xl32" xfId="13"/>
    <cellStyle name="xl33" xfId="3"/>
    <cellStyle name="xl34" xfId="4"/>
    <cellStyle name="xl35" xfId="5"/>
    <cellStyle name="xl36" xfId="24"/>
    <cellStyle name="xl37" xfId="7"/>
    <cellStyle name="xl38" xfId="9"/>
    <cellStyle name="xl39" xfId="1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1"/>
  <sheetViews>
    <sheetView showGridLines="0" tabSelected="1" zoomScaleSheetLayoutView="100" workbookViewId="0">
      <pane ySplit="4" topLeftCell="A5" activePane="bottomLeft" state="frozen"/>
      <selection pane="bottomLeft" activeCell="I9" sqref="I9"/>
    </sheetView>
  </sheetViews>
  <sheetFormatPr defaultRowHeight="12.75" x14ac:dyDescent="0.2"/>
  <cols>
    <col min="1" max="1" width="26.140625" style="1" customWidth="1"/>
    <col min="2" max="2" width="10.7109375" style="1" customWidth="1"/>
    <col min="3" max="3" width="16.28515625" style="1" customWidth="1"/>
    <col min="4" max="4" width="16.42578125" style="1" customWidth="1"/>
    <col min="5" max="5" width="15.85546875" style="1" customWidth="1"/>
    <col min="6" max="6" width="14.7109375" style="1" customWidth="1"/>
    <col min="7" max="7" width="13.85546875" style="1" customWidth="1"/>
    <col min="8" max="8" width="14" style="1" customWidth="1"/>
    <col min="9" max="9" width="85.140625" style="1" customWidth="1"/>
    <col min="10" max="16384" width="9.140625" style="1"/>
  </cols>
  <sheetData>
    <row r="1" spans="1:9" ht="31.5" customHeight="1" x14ac:dyDescent="0.25">
      <c r="A1" s="23" t="s">
        <v>23</v>
      </c>
      <c r="B1" s="23"/>
      <c r="C1" s="23"/>
      <c r="D1" s="23"/>
      <c r="E1" s="23"/>
      <c r="F1" s="23"/>
      <c r="G1" s="23"/>
      <c r="H1" s="23"/>
      <c r="I1" s="23"/>
    </row>
    <row r="2" spans="1:9" ht="32.25" customHeight="1" x14ac:dyDescent="0.2">
      <c r="A2" s="30"/>
      <c r="B2" s="31"/>
      <c r="C2" s="31"/>
      <c r="D2" s="31"/>
      <c r="E2" s="31"/>
      <c r="F2" s="31"/>
      <c r="G2" s="31"/>
      <c r="H2" s="31"/>
      <c r="I2" s="2"/>
    </row>
    <row r="3" spans="1:9" x14ac:dyDescent="0.2">
      <c r="A3" s="26" t="s">
        <v>0</v>
      </c>
      <c r="B3" s="26" t="s">
        <v>9</v>
      </c>
      <c r="C3" s="32" t="s">
        <v>24</v>
      </c>
      <c r="D3" s="26" t="s">
        <v>1</v>
      </c>
      <c r="E3" s="26" t="s">
        <v>18</v>
      </c>
      <c r="F3" s="26" t="s">
        <v>2</v>
      </c>
      <c r="G3" s="28" t="s">
        <v>17</v>
      </c>
      <c r="H3" s="28" t="s">
        <v>10</v>
      </c>
      <c r="I3" s="28" t="s">
        <v>11</v>
      </c>
    </row>
    <row r="4" spans="1:9" ht="53.25" customHeight="1" x14ac:dyDescent="0.2">
      <c r="A4" s="27"/>
      <c r="B4" s="27"/>
      <c r="C4" s="33"/>
      <c r="D4" s="27"/>
      <c r="E4" s="27"/>
      <c r="F4" s="27"/>
      <c r="G4" s="29"/>
      <c r="H4" s="29"/>
      <c r="I4" s="29"/>
    </row>
    <row r="5" spans="1:9" x14ac:dyDescent="0.2">
      <c r="A5" s="3" t="s">
        <v>8</v>
      </c>
      <c r="B5" s="4"/>
      <c r="C5" s="5">
        <f>C6+124329.98</f>
        <v>1390310.9600000002</v>
      </c>
      <c r="D5" s="5">
        <f>D6+140649.71</f>
        <v>1104029.96</v>
      </c>
      <c r="E5" s="6">
        <f>E6+316988.44</f>
        <v>1269041.05</v>
      </c>
      <c r="F5" s="6">
        <f>D5-E5</f>
        <v>-165011.09000000008</v>
      </c>
      <c r="G5" s="6">
        <f t="shared" ref="G5:G25" si="0">E5/C5*100</f>
        <v>91.277497373681058</v>
      </c>
      <c r="H5" s="7">
        <f t="shared" ref="H5:H29" si="1">E5/D5*100</f>
        <v>114.94625109630179</v>
      </c>
      <c r="I5" s="8"/>
    </row>
    <row r="6" spans="1:9" ht="25.5" x14ac:dyDescent="0.2">
      <c r="A6" s="3" t="s">
        <v>12</v>
      </c>
      <c r="B6" s="9"/>
      <c r="C6" s="5">
        <f>SUM(C7:C29)</f>
        <v>1265980.9800000002</v>
      </c>
      <c r="D6" s="5">
        <f>SUM(D7:D29)</f>
        <v>963380.25</v>
      </c>
      <c r="E6" s="5">
        <f t="shared" ref="E6:F6" si="2">SUM(E7:E29)</f>
        <v>952052.6100000001</v>
      </c>
      <c r="F6" s="5">
        <f t="shared" si="2"/>
        <v>11327.639999999919</v>
      </c>
      <c r="G6" s="6">
        <f t="shared" si="0"/>
        <v>75.202757785507956</v>
      </c>
      <c r="H6" s="7">
        <f>E6/D6*100</f>
        <v>98.824177680619897</v>
      </c>
      <c r="I6" s="8"/>
    </row>
    <row r="7" spans="1:9" ht="63.75" x14ac:dyDescent="0.2">
      <c r="A7" s="10" t="s">
        <v>25</v>
      </c>
      <c r="B7" s="22" t="s">
        <v>29</v>
      </c>
      <c r="C7" s="12">
        <f>53728.2+10725.8</f>
        <v>64454</v>
      </c>
      <c r="D7" s="12">
        <f>21778.82+199.68+144.37+38729.12+9961.64+12.53</f>
        <v>70826.16</v>
      </c>
      <c r="E7" s="12">
        <f>12.53+9961.64+38729.12+144.37+199.68+21705.02</f>
        <v>70752.36</v>
      </c>
      <c r="F7" s="12">
        <f t="shared" ref="F7:F18" si="3">D7-E7</f>
        <v>73.80000000000291</v>
      </c>
      <c r="G7" s="13">
        <f t="shared" si="0"/>
        <v>109.77186830918176</v>
      </c>
      <c r="H7" s="14">
        <f t="shared" si="1"/>
        <v>99.895801212433369</v>
      </c>
      <c r="I7" s="15" t="s">
        <v>26</v>
      </c>
    </row>
    <row r="8" spans="1:9" ht="102" x14ac:dyDescent="0.2">
      <c r="A8" s="10" t="s">
        <v>27</v>
      </c>
      <c r="B8" s="22" t="s">
        <v>28</v>
      </c>
      <c r="C8" s="12">
        <v>465.61</v>
      </c>
      <c r="D8" s="12">
        <v>535.61</v>
      </c>
      <c r="E8" s="12">
        <v>535.61</v>
      </c>
      <c r="F8" s="12">
        <f t="shared" si="3"/>
        <v>0</v>
      </c>
      <c r="G8" s="13">
        <f t="shared" ref="G8" si="4">E8/C8*100</f>
        <v>115.03404136509097</v>
      </c>
      <c r="H8" s="14">
        <f t="shared" ref="H8" si="5">E8/D8*100</f>
        <v>100</v>
      </c>
      <c r="I8" s="15" t="s">
        <v>30</v>
      </c>
    </row>
    <row r="9" spans="1:9" ht="110.25" customHeight="1" x14ac:dyDescent="0.2">
      <c r="A9" s="10" t="s">
        <v>31</v>
      </c>
      <c r="B9" s="22" t="s">
        <v>32</v>
      </c>
      <c r="C9" s="12">
        <v>7638.94</v>
      </c>
      <c r="D9" s="12">
        <v>6858.04</v>
      </c>
      <c r="E9" s="12">
        <v>6858.04</v>
      </c>
      <c r="F9" s="12">
        <f t="shared" si="3"/>
        <v>0</v>
      </c>
      <c r="G9" s="13">
        <f t="shared" ref="G9" si="6">E9/C9*100</f>
        <v>89.777377489546978</v>
      </c>
      <c r="H9" s="14">
        <f t="shared" ref="H9" si="7">E9/D9*100</f>
        <v>100</v>
      </c>
      <c r="I9" s="15" t="s">
        <v>33</v>
      </c>
    </row>
    <row r="10" spans="1:9" ht="121.5" customHeight="1" x14ac:dyDescent="0.2">
      <c r="A10" s="10" t="s">
        <v>34</v>
      </c>
      <c r="B10" s="22" t="s">
        <v>35</v>
      </c>
      <c r="C10" s="12">
        <v>42935.67</v>
      </c>
      <c r="D10" s="12">
        <v>39962.32</v>
      </c>
      <c r="E10" s="12">
        <v>39960.980000000003</v>
      </c>
      <c r="F10" s="12">
        <f t="shared" si="3"/>
        <v>1.3399999999965075</v>
      </c>
      <c r="G10" s="13">
        <f t="shared" ref="G10:G12" si="8">E10/C10*100</f>
        <v>93.071751296765612</v>
      </c>
      <c r="H10" s="14">
        <f t="shared" ref="H10:H12" si="9">E10/D10*100</f>
        <v>99.996646841324534</v>
      </c>
      <c r="I10" s="15" t="s">
        <v>36</v>
      </c>
    </row>
    <row r="11" spans="1:9" ht="110.25" customHeight="1" x14ac:dyDescent="0.2">
      <c r="A11" s="10" t="s">
        <v>37</v>
      </c>
      <c r="B11" s="22" t="s">
        <v>38</v>
      </c>
      <c r="C11" s="12">
        <v>729.67</v>
      </c>
      <c r="D11" s="12">
        <v>641.91999999999996</v>
      </c>
      <c r="E11" s="12">
        <v>641.91999999999996</v>
      </c>
      <c r="F11" s="12">
        <f t="shared" si="3"/>
        <v>0</v>
      </c>
      <c r="G11" s="13">
        <f t="shared" si="8"/>
        <v>87.974015650910687</v>
      </c>
      <c r="H11" s="14">
        <f t="shared" si="9"/>
        <v>100</v>
      </c>
      <c r="I11" s="15" t="s">
        <v>33</v>
      </c>
    </row>
    <row r="12" spans="1:9" ht="110.25" customHeight="1" x14ac:dyDescent="0.2">
      <c r="A12" s="10" t="s">
        <v>41</v>
      </c>
      <c r="B12" s="22" t="s">
        <v>39</v>
      </c>
      <c r="C12" s="12">
        <v>900</v>
      </c>
      <c r="D12" s="12">
        <v>900.75</v>
      </c>
      <c r="E12" s="12">
        <v>900.75</v>
      </c>
      <c r="F12" s="12">
        <f t="shared" si="3"/>
        <v>0</v>
      </c>
      <c r="G12" s="13">
        <f t="shared" si="8"/>
        <v>100.08333333333333</v>
      </c>
      <c r="H12" s="14">
        <f t="shared" si="9"/>
        <v>100</v>
      </c>
      <c r="I12" s="15" t="s">
        <v>40</v>
      </c>
    </row>
    <row r="13" spans="1:9" ht="65.25" customHeight="1" x14ac:dyDescent="0.2">
      <c r="A13" s="10" t="s">
        <v>42</v>
      </c>
      <c r="B13" s="22" t="s">
        <v>43</v>
      </c>
      <c r="C13" s="12">
        <v>281</v>
      </c>
      <c r="D13" s="12">
        <v>281</v>
      </c>
      <c r="E13" s="12">
        <v>281</v>
      </c>
      <c r="F13" s="12">
        <f t="shared" si="3"/>
        <v>0</v>
      </c>
      <c r="G13" s="13">
        <f t="shared" ref="G13:G16" si="10">E13/C13*100</f>
        <v>100</v>
      </c>
      <c r="H13" s="14">
        <f t="shared" ref="H13:H16" si="11">E13/D13*100</f>
        <v>100</v>
      </c>
      <c r="I13" s="15" t="s">
        <v>20</v>
      </c>
    </row>
    <row r="14" spans="1:9" ht="106.5" customHeight="1" x14ac:dyDescent="0.2">
      <c r="A14" s="10" t="s">
        <v>44</v>
      </c>
      <c r="B14" s="22" t="s">
        <v>45</v>
      </c>
      <c r="C14" s="12">
        <v>9219.3799999999992</v>
      </c>
      <c r="D14" s="12">
        <v>18444.43</v>
      </c>
      <c r="E14" s="12">
        <v>12918.23</v>
      </c>
      <c r="F14" s="12">
        <f t="shared" si="3"/>
        <v>5526.2000000000007</v>
      </c>
      <c r="G14" s="13">
        <f t="shared" si="10"/>
        <v>140.12037685831368</v>
      </c>
      <c r="H14" s="14">
        <f t="shared" si="11"/>
        <v>70.038651235088309</v>
      </c>
      <c r="I14" s="15" t="s">
        <v>46</v>
      </c>
    </row>
    <row r="15" spans="1:9" ht="180.75" customHeight="1" x14ac:dyDescent="0.2">
      <c r="A15" s="10" t="s">
        <v>47</v>
      </c>
      <c r="B15" s="22" t="s">
        <v>48</v>
      </c>
      <c r="C15" s="12">
        <v>71056.639999999999</v>
      </c>
      <c r="D15" s="12">
        <v>157878.68</v>
      </c>
      <c r="E15" s="12">
        <v>155723.24</v>
      </c>
      <c r="F15" s="12">
        <f t="shared" si="3"/>
        <v>2155.4400000000023</v>
      </c>
      <c r="G15" s="13">
        <f t="shared" si="10"/>
        <v>219.15367796732298</v>
      </c>
      <c r="H15" s="14">
        <f t="shared" si="11"/>
        <v>98.634749163091556</v>
      </c>
      <c r="I15" s="15" t="s">
        <v>49</v>
      </c>
    </row>
    <row r="16" spans="1:9" ht="150" customHeight="1" x14ac:dyDescent="0.2">
      <c r="A16" s="10" t="s">
        <v>50</v>
      </c>
      <c r="B16" s="22" t="s">
        <v>51</v>
      </c>
      <c r="C16" s="12">
        <v>546092.66</v>
      </c>
      <c r="D16" s="12">
        <v>582322.71</v>
      </c>
      <c r="E16" s="12">
        <v>581238.92000000004</v>
      </c>
      <c r="F16" s="12">
        <f t="shared" si="3"/>
        <v>1083.7899999999208</v>
      </c>
      <c r="G16" s="13">
        <f t="shared" si="10"/>
        <v>106.435951730243</v>
      </c>
      <c r="H16" s="14">
        <f t="shared" si="11"/>
        <v>99.813884984839433</v>
      </c>
      <c r="I16" s="15" t="s">
        <v>52</v>
      </c>
    </row>
    <row r="17" spans="1:11" ht="96" customHeight="1" x14ac:dyDescent="0.2">
      <c r="A17" s="10" t="s">
        <v>53</v>
      </c>
      <c r="B17" s="22" t="s">
        <v>54</v>
      </c>
      <c r="C17" s="12">
        <v>47.3</v>
      </c>
      <c r="D17" s="12">
        <v>47.3</v>
      </c>
      <c r="E17" s="12">
        <v>47.3</v>
      </c>
      <c r="F17" s="12">
        <f t="shared" si="3"/>
        <v>0</v>
      </c>
      <c r="G17" s="13">
        <f t="shared" ref="G17" si="12">E17/C17*100</f>
        <v>100</v>
      </c>
      <c r="H17" s="14">
        <f t="shared" ref="H17" si="13">E17/D17*100</f>
        <v>100</v>
      </c>
      <c r="I17" s="15" t="s">
        <v>20</v>
      </c>
    </row>
    <row r="18" spans="1:11" ht="127.5" x14ac:dyDescent="0.2">
      <c r="A18" s="10" t="s">
        <v>55</v>
      </c>
      <c r="B18" s="11">
        <v>1200000000</v>
      </c>
      <c r="C18" s="12">
        <v>517404.07</v>
      </c>
      <c r="D18" s="12">
        <v>67458.59</v>
      </c>
      <c r="E18" s="12">
        <v>64978.22</v>
      </c>
      <c r="F18" s="12">
        <f t="shared" si="3"/>
        <v>2480.3699999999953</v>
      </c>
      <c r="G18" s="13">
        <f t="shared" si="0"/>
        <v>12.558505772867228</v>
      </c>
      <c r="H18" s="16">
        <f t="shared" si="1"/>
        <v>96.32312208126497</v>
      </c>
      <c r="I18" s="15" t="s">
        <v>56</v>
      </c>
    </row>
    <row r="19" spans="1:11" ht="99.75" customHeight="1" x14ac:dyDescent="0.2">
      <c r="A19" s="10" t="s">
        <v>57</v>
      </c>
      <c r="B19" s="11">
        <v>1300000000</v>
      </c>
      <c r="C19" s="12">
        <v>100</v>
      </c>
      <c r="D19" s="12">
        <v>0</v>
      </c>
      <c r="E19" s="12">
        <v>0</v>
      </c>
      <c r="F19" s="12">
        <f t="shared" ref="F19:F25" si="14">D19-E19</f>
        <v>0</v>
      </c>
      <c r="G19" s="13">
        <f t="shared" si="0"/>
        <v>0</v>
      </c>
      <c r="H19" s="16">
        <v>0</v>
      </c>
      <c r="I19" s="15" t="s">
        <v>60</v>
      </c>
    </row>
    <row r="20" spans="1:11" ht="63.75" x14ac:dyDescent="0.2">
      <c r="A20" s="10" t="s">
        <v>58</v>
      </c>
      <c r="B20" s="11">
        <v>1500000000</v>
      </c>
      <c r="C20" s="12">
        <v>15.5</v>
      </c>
      <c r="D20" s="12">
        <v>0</v>
      </c>
      <c r="E20" s="12">
        <v>0</v>
      </c>
      <c r="F20" s="12">
        <f t="shared" si="14"/>
        <v>0</v>
      </c>
      <c r="G20" s="18">
        <f t="shared" si="0"/>
        <v>0</v>
      </c>
      <c r="H20" s="14">
        <v>0</v>
      </c>
      <c r="I20" s="15" t="s">
        <v>59</v>
      </c>
    </row>
    <row r="21" spans="1:11" ht="89.25" x14ac:dyDescent="0.2">
      <c r="A21" s="10" t="s">
        <v>61</v>
      </c>
      <c r="B21" s="11">
        <v>1700000000</v>
      </c>
      <c r="C21" s="12">
        <v>513.04999999999995</v>
      </c>
      <c r="D21" s="12">
        <v>527.53</v>
      </c>
      <c r="E21" s="12">
        <v>527.53</v>
      </c>
      <c r="F21" s="12">
        <f t="shared" si="14"/>
        <v>0</v>
      </c>
      <c r="G21" s="13">
        <f t="shared" si="0"/>
        <v>102.82233700419063</v>
      </c>
      <c r="H21" s="16">
        <f t="shared" si="1"/>
        <v>100</v>
      </c>
      <c r="I21" s="15" t="s">
        <v>62</v>
      </c>
    </row>
    <row r="22" spans="1:11" ht="89.25" x14ac:dyDescent="0.2">
      <c r="A22" s="10" t="s">
        <v>63</v>
      </c>
      <c r="B22" s="11">
        <v>1800000000</v>
      </c>
      <c r="C22" s="12">
        <v>744.26</v>
      </c>
      <c r="D22" s="12">
        <v>694.64</v>
      </c>
      <c r="E22" s="12">
        <v>694.64</v>
      </c>
      <c r="F22" s="12">
        <f t="shared" si="14"/>
        <v>0</v>
      </c>
      <c r="G22" s="13">
        <f t="shared" si="0"/>
        <v>93.332975035605841</v>
      </c>
      <c r="H22" s="16">
        <f t="shared" si="1"/>
        <v>100</v>
      </c>
      <c r="I22" s="15" t="s">
        <v>64</v>
      </c>
    </row>
    <row r="23" spans="1:11" ht="86.25" customHeight="1" x14ac:dyDescent="0.2">
      <c r="A23" s="10" t="s">
        <v>65</v>
      </c>
      <c r="B23" s="11">
        <v>1900000000</v>
      </c>
      <c r="C23" s="12">
        <v>201.51</v>
      </c>
      <c r="D23" s="12">
        <v>198.19</v>
      </c>
      <c r="E23" s="12">
        <v>191.51</v>
      </c>
      <c r="F23" s="12">
        <f t="shared" si="14"/>
        <v>6.6800000000000068</v>
      </c>
      <c r="G23" s="13">
        <f t="shared" si="0"/>
        <v>95.037467123219685</v>
      </c>
      <c r="H23" s="16">
        <f t="shared" si="1"/>
        <v>96.629496947373724</v>
      </c>
      <c r="I23" s="15" t="s">
        <v>66</v>
      </c>
    </row>
    <row r="24" spans="1:11" ht="102" x14ac:dyDescent="0.2">
      <c r="A24" s="10" t="s">
        <v>67</v>
      </c>
      <c r="B24" s="11">
        <v>2000000000</v>
      </c>
      <c r="C24" s="12">
        <v>2302.5300000000002</v>
      </c>
      <c r="D24" s="12">
        <v>14602.34</v>
      </c>
      <c r="E24" s="12">
        <v>14602.32</v>
      </c>
      <c r="F24" s="12">
        <f t="shared" si="14"/>
        <v>2.0000000000436557E-2</v>
      </c>
      <c r="G24" s="13">
        <f t="shared" si="0"/>
        <v>634.18587379968983</v>
      </c>
      <c r="H24" s="16">
        <f t="shared" si="1"/>
        <v>99.999863035650449</v>
      </c>
      <c r="I24" s="15" t="s">
        <v>68</v>
      </c>
      <c r="K24" s="19"/>
    </row>
    <row r="25" spans="1:11" ht="89.25" x14ac:dyDescent="0.2">
      <c r="A25" s="10" t="s">
        <v>69</v>
      </c>
      <c r="B25" s="11" t="s">
        <v>3</v>
      </c>
      <c r="C25" s="12">
        <v>879.19</v>
      </c>
      <c r="D25" s="12">
        <v>1200.04</v>
      </c>
      <c r="E25" s="12">
        <v>1200.04</v>
      </c>
      <c r="F25" s="12">
        <f t="shared" si="14"/>
        <v>0</v>
      </c>
      <c r="G25" s="13">
        <f t="shared" si="0"/>
        <v>136.49381817354609</v>
      </c>
      <c r="H25" s="14">
        <v>0</v>
      </c>
      <c r="I25" s="15" t="s">
        <v>70</v>
      </c>
    </row>
    <row r="26" spans="1:11" ht="242.25" x14ac:dyDescent="0.2">
      <c r="A26" s="10" t="s">
        <v>13</v>
      </c>
      <c r="B26" s="11" t="s">
        <v>4</v>
      </c>
      <c r="C26" s="12"/>
      <c r="D26" s="12"/>
      <c r="E26" s="12"/>
      <c r="F26" s="12"/>
      <c r="G26" s="13" t="e">
        <f>E26/C26*100</f>
        <v>#DIV/0!</v>
      </c>
      <c r="H26" s="16" t="e">
        <f t="shared" si="1"/>
        <v>#DIV/0!</v>
      </c>
      <c r="I26" s="15" t="s">
        <v>19</v>
      </c>
    </row>
    <row r="27" spans="1:11" ht="89.25" x14ac:dyDescent="0.2">
      <c r="A27" s="10" t="s">
        <v>14</v>
      </c>
      <c r="B27" s="11" t="s">
        <v>5</v>
      </c>
      <c r="C27" s="12"/>
      <c r="D27" s="12"/>
      <c r="E27" s="12"/>
      <c r="F27" s="12"/>
      <c r="G27" s="13" t="e">
        <f>E27/C27*100</f>
        <v>#DIV/0!</v>
      </c>
      <c r="H27" s="16" t="e">
        <f t="shared" si="1"/>
        <v>#DIV/0!</v>
      </c>
      <c r="I27" s="15" t="s">
        <v>20</v>
      </c>
    </row>
    <row r="28" spans="1:11" ht="165.75" x14ac:dyDescent="0.2">
      <c r="A28" s="10" t="s">
        <v>15</v>
      </c>
      <c r="B28" s="11" t="s">
        <v>6</v>
      </c>
      <c r="C28" s="12"/>
      <c r="D28" s="12"/>
      <c r="E28" s="12"/>
      <c r="F28" s="12"/>
      <c r="G28" s="18" t="e">
        <f>E28/C28*100</f>
        <v>#DIV/0!</v>
      </c>
      <c r="H28" s="14" t="e">
        <f t="shared" si="1"/>
        <v>#DIV/0!</v>
      </c>
      <c r="I28" s="17" t="s">
        <v>21</v>
      </c>
    </row>
    <row r="29" spans="1:11" ht="140.25" x14ac:dyDescent="0.2">
      <c r="A29" s="10" t="s">
        <v>16</v>
      </c>
      <c r="B29" s="11" t="s">
        <v>7</v>
      </c>
      <c r="C29" s="12"/>
      <c r="D29" s="12"/>
      <c r="E29" s="12"/>
      <c r="F29" s="12"/>
      <c r="G29" s="18" t="e">
        <f>E29/C29*100</f>
        <v>#DIV/0!</v>
      </c>
      <c r="H29" s="14" t="e">
        <f t="shared" si="1"/>
        <v>#DIV/0!</v>
      </c>
      <c r="I29" s="17" t="s">
        <v>22</v>
      </c>
    </row>
    <row r="30" spans="1:11" x14ac:dyDescent="0.2">
      <c r="A30" s="20"/>
      <c r="B30" s="20"/>
      <c r="C30" s="20"/>
      <c r="D30" s="20"/>
      <c r="E30" s="20"/>
      <c r="F30" s="20"/>
      <c r="G30" s="20"/>
      <c r="H30" s="20"/>
      <c r="I30" s="20"/>
    </row>
    <row r="31" spans="1:11" x14ac:dyDescent="0.2">
      <c r="A31" s="24"/>
      <c r="B31" s="25"/>
      <c r="C31" s="25"/>
      <c r="D31" s="25"/>
      <c r="E31" s="21"/>
      <c r="F31" s="21"/>
      <c r="G31" s="21"/>
      <c r="H31" s="21"/>
      <c r="I31" s="20"/>
    </row>
  </sheetData>
  <mergeCells count="12">
    <mergeCell ref="A1:I1"/>
    <mergeCell ref="A31:D31"/>
    <mergeCell ref="F3:F4"/>
    <mergeCell ref="H3:H4"/>
    <mergeCell ref="E3:E4"/>
    <mergeCell ref="A2:H2"/>
    <mergeCell ref="C3:C4"/>
    <mergeCell ref="G3:G4"/>
    <mergeCell ref="I3:I4"/>
    <mergeCell ref="A3:A4"/>
    <mergeCell ref="B3:B4"/>
    <mergeCell ref="D3:D4"/>
  </mergeCells>
  <pageMargins left="0.39370078740157483" right="0.39370078740157483" top="0.39370078740157483" bottom="0.39370078740157483" header="0.39370078740157483" footer="0.39370078740157483"/>
  <pageSetup paperSize="9" scale="65" fitToHeight="20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DateInfo&gt;&#10;    &lt;string&gt;01.01.2020&lt;/string&gt;&#10;    &lt;string&gt;31.12.2020&lt;/string&gt;&#10;  &lt;/DateInfo&gt;&#10;  &lt;Code&gt;SQUERY_ANAL_ISP_BUDG&lt;/Code&gt;&#10;  &lt;ObjectCode&gt;SQUERY_ANAL_ISP_BUDG&lt;/ObjectCode&gt;&#10;  &lt;DocName&gt;Аналитический отчет по исполнению бюджета с произвольной группировкой&lt;/DocName&gt;&#10;  &lt;VariantName&gt;Дербичева по программам кварт. отчет c % исполнения&lt;/VariantName&gt;&#10;  &lt;VariantLink&gt;47139964&lt;/VariantLink&gt;&#10;  &lt;SvodReportLink xsi:nil=&quot;true&quot; /&gt;&#10;  &lt;ReportLink&gt;198541&lt;/ReportLink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93C24A47-8D96-4BD4-82DE-ABD594EED68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без учета счетов бюджета</vt:lpstr>
      <vt:lpstr>'без учета счетов бюджета'!Заголовки_для_печати</vt:lpstr>
      <vt:lpstr>'без учета счетов бюджета'!Область_печати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UF-002\УФ-002</dc:creator>
  <cp:lastModifiedBy>FedorenkoEA</cp:lastModifiedBy>
  <cp:lastPrinted>2023-02-15T06:47:54Z</cp:lastPrinted>
  <dcterms:created xsi:type="dcterms:W3CDTF">2021-01-12T00:15:19Z</dcterms:created>
  <dcterms:modified xsi:type="dcterms:W3CDTF">2023-05-25T01:17:10Z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Дербичева по программам кварт. отчет c % исполнения(3).xlsx</vt:lpwstr>
  </property>
  <property fmtid="{D5CDD505-2E9C-101B-9397-08002B2CF9AE}" pid="3" name="Название отчета">
    <vt:lpwstr>Дербичева по программам кварт. отчет c % исполнения(3).xlsx</vt:lpwstr>
  </property>
  <property fmtid="{D5CDD505-2E9C-101B-9397-08002B2CF9AE}" pid="4" name="Версия клиента">
    <vt:lpwstr>20.2.13.12302 (.NET 4.7.2)</vt:lpwstr>
  </property>
  <property fmtid="{D5CDD505-2E9C-101B-9397-08002B2CF9AE}" pid="5" name="Версия базы">
    <vt:lpwstr>20.2.2842.31977852</vt:lpwstr>
  </property>
  <property fmtid="{D5CDD505-2E9C-101B-9397-08002B2CF9AE}" pid="6" name="Тип сервера">
    <vt:lpwstr>MSSQL</vt:lpwstr>
  </property>
  <property fmtid="{D5CDD505-2E9C-101B-9397-08002B2CF9AE}" pid="7" name="Сервер">
    <vt:lpwstr>KS12</vt:lpwstr>
  </property>
  <property fmtid="{D5CDD505-2E9C-101B-9397-08002B2CF9AE}" pid="8" name="База">
    <vt:lpwstr>bks_2020</vt:lpwstr>
  </property>
  <property fmtid="{D5CDD505-2E9C-101B-9397-08002B2CF9AE}" pid="9" name="Пользователь">
    <vt:lpwstr>dna</vt:lpwstr>
  </property>
  <property fmtid="{D5CDD505-2E9C-101B-9397-08002B2CF9AE}" pid="10" name="Шаблон">
    <vt:lpwstr>sqr_info_isp_budg_2019.xlt</vt:lpwstr>
  </property>
  <property fmtid="{D5CDD505-2E9C-101B-9397-08002B2CF9AE}" pid="11" name="Локальная база">
    <vt:lpwstr>используется</vt:lpwstr>
  </property>
</Properties>
</file>