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Проект решения о бюджете 2024-2026\"/>
    </mc:Choice>
  </mc:AlternateContent>
  <bookViews>
    <workbookView xWindow="0" yWindow="0" windowWidth="19035" windowHeight="1122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J22" i="1" l="1"/>
  <c r="J33" i="1"/>
  <c r="J32" i="1"/>
  <c r="J31" i="1"/>
  <c r="I33" i="1"/>
  <c r="I32" i="1"/>
  <c r="I31" i="1"/>
  <c r="I22" i="1" l="1"/>
  <c r="F14" i="1"/>
  <c r="F36" i="1" s="1"/>
  <c r="D7" i="1" l="1"/>
  <c r="D25" i="1"/>
  <c r="H36" i="1" l="1"/>
  <c r="G36" i="1"/>
  <c r="J34" i="1"/>
  <c r="I34" i="1"/>
  <c r="J30" i="1"/>
  <c r="I30" i="1"/>
  <c r="I29" i="1"/>
  <c r="J29" i="1"/>
  <c r="J14" i="1"/>
  <c r="I14" i="1"/>
  <c r="J9" i="1"/>
  <c r="I9" i="1"/>
  <c r="E36" i="1" l="1"/>
  <c r="D36" i="1" l="1"/>
  <c r="J8" i="1" l="1"/>
  <c r="I8" i="1"/>
  <c r="J35" i="1" l="1"/>
  <c r="I35" i="1"/>
  <c r="J28" i="1" l="1"/>
  <c r="I28" i="1"/>
  <c r="J27" i="1"/>
  <c r="I27" i="1"/>
  <c r="J26" i="1"/>
  <c r="I26" i="1"/>
  <c r="J25" i="1"/>
  <c r="I25" i="1"/>
  <c r="J24" i="1"/>
  <c r="I24" i="1"/>
  <c r="J23" i="1"/>
  <c r="I23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3" i="1"/>
  <c r="I13" i="1"/>
  <c r="J12" i="1"/>
  <c r="I12" i="1"/>
  <c r="J11" i="1"/>
  <c r="I11" i="1"/>
  <c r="J10" i="1"/>
  <c r="I10" i="1"/>
  <c r="J7" i="1"/>
  <c r="I7" i="1"/>
  <c r="J36" i="1" l="1"/>
  <c r="I36" i="1"/>
</calcChain>
</file>

<file path=xl/sharedStrings.xml><?xml version="1.0" encoding="utf-8"?>
<sst xmlns="http://schemas.openxmlformats.org/spreadsheetml/2006/main" count="72" uniqueCount="72">
  <si>
    <t>Наименование</t>
  </si>
  <si>
    <t>Целевая статья</t>
  </si>
  <si>
    <t>ВСЕГО:</t>
  </si>
  <si>
    <t>1500000000</t>
  </si>
  <si>
    <t>Ведомст-во</t>
  </si>
  <si>
    <t>Очередной год и плановый период</t>
  </si>
  <si>
    <t>2024 год</t>
  </si>
  <si>
    <t>2025 год</t>
  </si>
  <si>
    <t>1700000000</t>
  </si>
  <si>
    <t>Отчетный финансовый 2022 год</t>
  </si>
  <si>
    <t>Ожидаемое исполнение за 2023 год</t>
  </si>
  <si>
    <t>2026 год</t>
  </si>
  <si>
    <t>Отклонение 2024 года к 2022 году</t>
  </si>
  <si>
    <t>Отклонение 2024 года к 2023 году</t>
  </si>
  <si>
    <t>Сведения о расходах бюджета Пожарского муниципального округа по муниципальным программам   на 2024 год и плановый период 2025 и 2026 годов</t>
  </si>
  <si>
    <t>( тыс. рублей)</t>
  </si>
  <si>
    <t>0100000000</t>
  </si>
  <si>
    <t>0200000000</t>
  </si>
  <si>
    <t>0300000000</t>
  </si>
  <si>
    <t>0400000000</t>
  </si>
  <si>
    <t>0500000000</t>
  </si>
  <si>
    <t>0600000000</t>
  </si>
  <si>
    <t>0700000000</t>
  </si>
  <si>
    <t>0800000000</t>
  </si>
  <si>
    <t>0900000000</t>
  </si>
  <si>
    <t>1000000000</t>
  </si>
  <si>
    <t>1100000000</t>
  </si>
  <si>
    <t>1200000000</t>
  </si>
  <si>
    <t>1300000000</t>
  </si>
  <si>
    <t>1400000000</t>
  </si>
  <si>
    <t>1800000000</t>
  </si>
  <si>
    <t>1900000000</t>
  </si>
  <si>
    <t>Муниципальная программа "Обеспечение населения дровами и поддержка организаций, занимающихся реализацией древесины для нужд населения Пожарского муниципального района на 2021 - 2024 годы"</t>
  </si>
  <si>
    <t>2000000000</t>
  </si>
  <si>
    <t>2200000000</t>
  </si>
  <si>
    <t>Муниципальная программа " Регулирование отношений по государственной и муниципальной собственности, управление муниципальным имуществом в Пожарском муниципальном округе на 2023-2026 годы"</t>
  </si>
  <si>
    <t>Муниципальная программа "Поддержка экономического и социального развития коренных малочисленных народов Дальнего Востока, проживающих на территории Пожарского муниципального округа на 2021-2024  годы"</t>
  </si>
  <si>
    <t>Муниципальная программа «Защита населения и территорий от чрезвычайных ситуаций природного и техногенного характера, обеспечение пожарной безопасности и безопасности людей на водных объектах на 2023-2026 годы»</t>
  </si>
  <si>
    <t xml:space="preserve"> Муниципальная программа «Развитие систем водоснабжения и водоотведения Пожарского муниципального округа на 2023-2026 годы»</t>
  </si>
  <si>
    <t>Муниципальная программа «Дети и молодежь Пожарского муниципального округа на 2023-2026 годы»</t>
  </si>
  <si>
    <t>Муниципальная программа "Капитальный ремон муниципального жилищного фонда  Пожарского муниципального района на 2021 - 2026 годы"</t>
  </si>
  <si>
    <t>Муниципальная программа " Доступная среда для инвалидов и других маломобильных групп населения в Пожарском муниципальном районе на 2021 -2026 годы</t>
  </si>
  <si>
    <t>Муниципальная программа "Развитие физической культуры и спорта в Пожарском муниципальном районе на 2021 - 2026 годы "</t>
  </si>
  <si>
    <t>Муниципальная программа " Развитие культуры и искусства в Пожарском муниципальном районе на 2021 - 2026 годы"</t>
  </si>
  <si>
    <t>Муниципальная программа "Развитие образования Пожарского муниципального района" на 2021-2026 годы</t>
  </si>
  <si>
    <t>Муниципальная программа "Ремонт и содержание автомобильных дорог местного значения Пожарского муниципального района на 2021-2026 годы"</t>
  </si>
  <si>
    <t>Муниципальная программа "Комплексные меры по противодействию наркотикам и незаконному их обороту в Пожарском муниципальном районе на 2021-2026 годы"</t>
  </si>
  <si>
    <t>Муниципальная программа «Обеспечение жителей Пожарского муниципального округа питьевой водой на 2023-2026 годы»</t>
  </si>
  <si>
    <t>Муниципальная программа "Развитие систем теплоснабжения Пожарского муниципального округа Приморского края" на 2023-2026 годы</t>
  </si>
  <si>
    <t>Муниципальная программа "Противодействие коррупции в администрации Пожарского муниципального  района на 2021-2026 годы"</t>
  </si>
  <si>
    <t>Муниципальная программа "Социальная профилактика правонарушений на территории Пожарского муниципального района на 2021 - 2026 годы" трудоустройство подростков</t>
  </si>
  <si>
    <t>Муниципальная программа "Содержание мест захоронения, расположенных на территории сельских поселений, входящих в состав Пожарского муниципального района на 2021-2026 годы"</t>
  </si>
  <si>
    <t xml:space="preserve"> Муниципальная программа "Профилактика терроризма и экстремизма на территории Пожарского муниципального района" на 2021-2026 годы</t>
  </si>
  <si>
    <t>Муниципальная программа «Содействие развитию малого и среднего предпринимательства и «самозанятых граждан» в Пожарском муниципальном округе на 2023-2026 годы»</t>
  </si>
  <si>
    <t>2100000000</t>
  </si>
  <si>
    <t>Муниципальная программа "Обращение с твердыми коммунальными отходами на территории сельских поселений, входящих в состав Пожарского муниципального района на 2021-2026 годы"</t>
  </si>
  <si>
    <t>Муниципальная программа «Социальная поддержка детей-сирот и детей, оставшихся без попечения родителей, лиц из числа детей-сирот и детей, оставшихся без попечения родителей в Пожарском муниципальном округе" на 2023-2026 годы</t>
  </si>
  <si>
    <t>2300000000</t>
  </si>
  <si>
    <t>Муниципальная программа «Предоставление земельных участков гражданам, имеющим трех и более детей"  на 2024-2026 годы</t>
  </si>
  <si>
    <t>2400000000</t>
  </si>
  <si>
    <t>2500000000</t>
  </si>
  <si>
    <t>2600000000</t>
  </si>
  <si>
    <t>2700000000</t>
  </si>
  <si>
    <t>2800000000</t>
  </si>
  <si>
    <t>2900000000</t>
  </si>
  <si>
    <t>Муниципальная программа «Развитие градостроительной деятельности в Пожарском муниципальном округе"  на 2024-2026 годы</t>
  </si>
  <si>
    <t>Муниципальная программа «Обеспечение жильем молодых семей Пожарского муниципального округа на 2023-2026 годы»</t>
  </si>
  <si>
    <t>Муниципальная программа «Содержание объектов благоустройства Пожарского муниципального округа на 2023-2026 годы»</t>
  </si>
  <si>
    <t>Муниципальная программа «Формирование современной городской среды на территории Пожарского муниципального округа на 2023-2027 годы»</t>
  </si>
  <si>
    <t>Муниципальная программа «Содержание объектов озеленения Пожарского муниципального округа на 2023-2026 годы»</t>
  </si>
  <si>
    <t>1600000000</t>
  </si>
  <si>
    <t>Муниципальная программа «Улучшение уличного освещения Пожарского муниципального округа на 2023-2026 годы»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</si>
</sst>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9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b/>
      <sz val="11"/>
      <name val="Arial Cyr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2" borderId="0" applyNumberFormat="0" applyBorder="0" applyAlignment="0" applyProtection="0"/>
    <xf numFmtId="0" fontId="3" fillId="5" borderId="1" applyNumberFormat="0" applyAlignment="0" applyProtection="0"/>
    <xf numFmtId="0" fontId="4" fillId="12" borderId="2" applyNumberFormat="0" applyAlignment="0" applyProtection="0"/>
    <xf numFmtId="0" fontId="5" fillId="12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3" borderId="7" applyNumberFormat="0" applyAlignment="0" applyProtection="0"/>
    <xf numFmtId="0" fontId="11" fillId="0" borderId="0" applyNumberFormat="0" applyFill="0" applyBorder="0" applyAlignment="0" applyProtection="0"/>
    <xf numFmtId="0" fontId="12" fillId="13" borderId="0" applyNumberFormat="0" applyBorder="0" applyAlignment="0" applyProtection="0"/>
    <xf numFmtId="0" fontId="1" fillId="0" borderId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</cellStyleXfs>
  <cellXfs count="52">
    <xf numFmtId="0" fontId="0" fillId="0" borderId="0" xfId="0"/>
    <xf numFmtId="0" fontId="18" fillId="24" borderId="10" xfId="36" applyFont="1" applyFill="1" applyBorder="1" applyAlignment="1">
      <alignment horizontal="center" vertical="center" wrapText="1"/>
    </xf>
    <xf numFmtId="0" fontId="22" fillId="0" borderId="0" xfId="0" applyFont="1"/>
    <xf numFmtId="0" fontId="19" fillId="0" borderId="0" xfId="0" applyFont="1" applyAlignment="1">
      <alignment horizontal="right"/>
    </xf>
    <xf numFmtId="0" fontId="18" fillId="0" borderId="10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3" fillId="0" borderId="1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5" fillId="24" borderId="10" xfId="36" applyFont="1" applyFill="1" applyBorder="1" applyAlignment="1">
      <alignment horizontal="left" vertical="center" wrapText="1"/>
    </xf>
    <xf numFmtId="0" fontId="25" fillId="24" borderId="10" xfId="36" applyFont="1" applyFill="1" applyBorder="1" applyAlignment="1">
      <alignment horizontal="center" vertical="center" wrapText="1"/>
    </xf>
    <xf numFmtId="4" fontId="25" fillId="0" borderId="10" xfId="0" applyNumberFormat="1" applyFont="1" applyBorder="1" applyAlignment="1">
      <alignment vertical="center"/>
    </xf>
    <xf numFmtId="4" fontId="25" fillId="0" borderId="10" xfId="36" applyNumberFormat="1" applyFont="1" applyFill="1" applyBorder="1" applyAlignment="1">
      <alignment horizontal="right" vertical="center" wrapText="1"/>
    </xf>
    <xf numFmtId="0" fontId="25" fillId="0" borderId="10" xfId="0" applyFont="1" applyBorder="1" applyAlignment="1">
      <alignment vertical="top" wrapText="1"/>
    </xf>
    <xf numFmtId="4" fontId="25" fillId="24" borderId="10" xfId="36" applyNumberFormat="1" applyFont="1" applyFill="1" applyBorder="1" applyAlignment="1">
      <alignment horizontal="right" vertical="center" wrapText="1"/>
    </xf>
    <xf numFmtId="0" fontId="25" fillId="0" borderId="11" xfId="0" applyFont="1" applyBorder="1" applyAlignment="1">
      <alignment vertical="top" wrapText="1"/>
    </xf>
    <xf numFmtId="0" fontId="25" fillId="24" borderId="11" xfId="36" applyFont="1" applyFill="1" applyBorder="1" applyAlignment="1">
      <alignment horizontal="center" vertical="center" wrapText="1"/>
    </xf>
    <xf numFmtId="4" fontId="25" fillId="24" borderId="11" xfId="36" applyNumberFormat="1" applyFont="1" applyFill="1" applyBorder="1" applyAlignment="1">
      <alignment horizontal="right" vertical="center" wrapText="1"/>
    </xf>
    <xf numFmtId="0" fontId="25" fillId="0" borderId="10" xfId="0" applyFont="1" applyBorder="1" applyAlignment="1">
      <alignment wrapText="1"/>
    </xf>
    <xf numFmtId="4" fontId="25" fillId="24" borderId="10" xfId="36" applyNumberFormat="1" applyFont="1" applyFill="1" applyBorder="1" applyAlignment="1">
      <alignment horizontal="right" vertical="center" wrapText="1" shrinkToFit="1"/>
    </xf>
    <xf numFmtId="0" fontId="25" fillId="24" borderId="10" xfId="0" applyFont="1" applyFill="1" applyBorder="1" applyAlignment="1">
      <alignment vertical="center" wrapText="1"/>
    </xf>
    <xf numFmtId="0" fontId="25" fillId="24" borderId="11" xfId="0" applyFont="1" applyFill="1" applyBorder="1" applyAlignment="1">
      <alignment vertical="center" wrapText="1"/>
    </xf>
    <xf numFmtId="0" fontId="23" fillId="24" borderId="10" xfId="36" applyFont="1" applyFill="1" applyBorder="1" applyAlignment="1">
      <alignment horizontal="left" vertical="top" wrapText="1"/>
    </xf>
    <xf numFmtId="49" fontId="23" fillId="24" borderId="10" xfId="36" applyNumberFormat="1" applyFont="1" applyFill="1" applyBorder="1" applyAlignment="1">
      <alignment horizontal="center" vertical="top" wrapText="1" shrinkToFit="1"/>
    </xf>
    <xf numFmtId="164" fontId="23" fillId="24" borderId="10" xfId="36" applyNumberFormat="1" applyFont="1" applyFill="1" applyBorder="1" applyAlignment="1">
      <alignment horizontal="right" vertical="top" wrapText="1" shrinkToFit="1"/>
    </xf>
    <xf numFmtId="0" fontId="25" fillId="24" borderId="11" xfId="36" applyFont="1" applyFill="1" applyBorder="1" applyAlignment="1">
      <alignment horizontal="left" vertical="center" wrapText="1"/>
    </xf>
    <xf numFmtId="4" fontId="25" fillId="0" borderId="11" xfId="36" applyNumberFormat="1" applyFont="1" applyFill="1" applyBorder="1" applyAlignment="1">
      <alignment horizontal="right" vertical="center" wrapText="1"/>
    </xf>
    <xf numFmtId="4" fontId="25" fillId="0" borderId="10" xfId="0" applyNumberFormat="1" applyFont="1" applyBorder="1" applyAlignment="1">
      <alignment horizontal="right" vertical="center"/>
    </xf>
    <xf numFmtId="4" fontId="25" fillId="25" borderId="11" xfId="36" applyNumberFormat="1" applyFont="1" applyFill="1" applyBorder="1" applyAlignment="1">
      <alignment horizontal="right" vertical="center" wrapText="1"/>
    </xf>
    <xf numFmtId="4" fontId="25" fillId="0" borderId="10" xfId="36" applyNumberFormat="1" applyFont="1" applyFill="1" applyBorder="1" applyAlignment="1">
      <alignment horizontal="center" vertical="center" wrapText="1"/>
    </xf>
    <xf numFmtId="4" fontId="25" fillId="0" borderId="11" xfId="36" applyNumberFormat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wrapText="1"/>
    </xf>
    <xf numFmtId="4" fontId="25" fillId="24" borderId="11" xfId="36" applyNumberFormat="1" applyFont="1" applyFill="1" applyBorder="1" applyAlignment="1">
      <alignment horizontal="right" vertical="center" wrapText="1" shrinkToFit="1"/>
    </xf>
    <xf numFmtId="4" fontId="25" fillId="0" borderId="10" xfId="0" applyNumberFormat="1" applyFont="1" applyBorder="1" applyAlignment="1">
      <alignment horizontal="right" vertical="center" wrapText="1"/>
    </xf>
    <xf numFmtId="49" fontId="25" fillId="24" borderId="10" xfId="36" applyNumberFormat="1" applyFont="1" applyFill="1" applyBorder="1" applyAlignment="1">
      <alignment horizontal="center" vertical="center" wrapText="1"/>
    </xf>
    <xf numFmtId="4" fontId="25" fillId="0" borderId="10" xfId="0" applyNumberFormat="1" applyFont="1" applyBorder="1" applyAlignment="1">
      <alignment horizontal="center" vertical="center"/>
    </xf>
    <xf numFmtId="4" fontId="28" fillId="25" borderId="15" xfId="0" applyNumberFormat="1" applyFont="1" applyFill="1" applyBorder="1" applyAlignment="1">
      <alignment horizontal="center" vertical="center" shrinkToFit="1"/>
    </xf>
    <xf numFmtId="4" fontId="25" fillId="24" borderId="10" xfId="36" applyNumberFormat="1" applyFont="1" applyFill="1" applyBorder="1" applyAlignment="1">
      <alignment horizontal="center" vertical="center" wrapText="1" shrinkToFit="1"/>
    </xf>
    <xf numFmtId="164" fontId="23" fillId="24" borderId="10" xfId="36" applyNumberFormat="1" applyFont="1" applyFill="1" applyBorder="1" applyAlignment="1">
      <alignment horizontal="center" vertical="top" wrapText="1" shrinkToFit="1"/>
    </xf>
    <xf numFmtId="4" fontId="28" fillId="25" borderId="12" xfId="0" applyNumberFormat="1" applyFont="1" applyFill="1" applyBorder="1" applyAlignment="1">
      <alignment horizontal="center" vertical="center" shrinkToFit="1"/>
    </xf>
    <xf numFmtId="4" fontId="28" fillId="25" borderId="16" xfId="0" applyNumberFormat="1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3" fillId="0" borderId="12" xfId="36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3" fillId="24" borderId="13" xfId="36" applyFont="1" applyFill="1" applyBorder="1" applyAlignment="1">
      <alignment horizontal="center" vertical="center" wrapText="1"/>
    </xf>
    <xf numFmtId="0" fontId="24" fillId="0" borderId="11" xfId="0" applyFont="1" applyBorder="1" applyAlignment="1"/>
    <xf numFmtId="0" fontId="23" fillId="0" borderId="13" xfId="36" applyFont="1" applyFill="1" applyBorder="1" applyAlignment="1">
      <alignment horizontal="center" vertical="center" wrapText="1"/>
    </xf>
    <xf numFmtId="0" fontId="24" fillId="0" borderId="11" xfId="0" applyFont="1" applyFill="1" applyBorder="1" applyAlignment="1"/>
    <xf numFmtId="0" fontId="23" fillId="0" borderId="13" xfId="0" applyFont="1" applyFill="1" applyBorder="1" applyAlignment="1">
      <alignment horizontal="center" vertical="center" wrapText="1"/>
    </xf>
  </cellXfs>
  <cellStyles count="43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Лист1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view="pageBreakPreview" zoomScaleNormal="100" zoomScaleSheetLayoutView="100" workbookViewId="0">
      <selection activeCell="F39" sqref="F39"/>
    </sheetView>
  </sheetViews>
  <sheetFormatPr defaultRowHeight="12.75" x14ac:dyDescent="0.2"/>
  <cols>
    <col min="1" max="1" width="53.7109375" customWidth="1"/>
    <col min="2" max="2" width="10.28515625" customWidth="1"/>
    <col min="3" max="3" width="13" customWidth="1"/>
    <col min="4" max="4" width="17.28515625" customWidth="1"/>
    <col min="5" max="5" width="18.85546875" customWidth="1"/>
    <col min="6" max="6" width="18.28515625" customWidth="1"/>
    <col min="7" max="7" width="17.42578125" customWidth="1"/>
    <col min="8" max="8" width="16.7109375" customWidth="1"/>
    <col min="9" max="9" width="17.7109375" customWidth="1"/>
    <col min="10" max="10" width="19.140625" customWidth="1"/>
  </cols>
  <sheetData>
    <row r="1" spans="1:10" ht="30" customHeight="1" x14ac:dyDescent="0.25">
      <c r="A1" s="40" t="s">
        <v>14</v>
      </c>
      <c r="B1" s="40"/>
      <c r="C1" s="40"/>
      <c r="D1" s="40"/>
      <c r="E1" s="40"/>
      <c r="F1" s="41"/>
      <c r="G1" s="41"/>
      <c r="H1" s="41"/>
      <c r="I1" s="41"/>
      <c r="J1" s="41"/>
    </row>
    <row r="2" spans="1:10" ht="16.5" x14ac:dyDescent="0.25">
      <c r="A2" s="46"/>
      <c r="B2" s="46"/>
      <c r="C2" s="46"/>
      <c r="D2" s="46"/>
      <c r="E2" s="46"/>
    </row>
    <row r="3" spans="1:10" ht="16.5" x14ac:dyDescent="0.25">
      <c r="E3" s="3"/>
      <c r="J3" s="5" t="s">
        <v>15</v>
      </c>
    </row>
    <row r="4" spans="1:10" ht="19.5" customHeight="1" x14ac:dyDescent="0.2">
      <c r="A4" s="47" t="s">
        <v>0</v>
      </c>
      <c r="B4" s="47" t="s">
        <v>4</v>
      </c>
      <c r="C4" s="47" t="s">
        <v>1</v>
      </c>
      <c r="D4" s="49" t="s">
        <v>9</v>
      </c>
      <c r="E4" s="51" t="s">
        <v>10</v>
      </c>
      <c r="F4" s="42" t="s">
        <v>5</v>
      </c>
      <c r="G4" s="43"/>
      <c r="H4" s="43"/>
      <c r="I4" s="44" t="s">
        <v>12</v>
      </c>
      <c r="J4" s="44" t="s">
        <v>13</v>
      </c>
    </row>
    <row r="5" spans="1:10" ht="51.75" customHeight="1" x14ac:dyDescent="0.2">
      <c r="A5" s="48"/>
      <c r="B5" s="48"/>
      <c r="C5" s="48"/>
      <c r="D5" s="50"/>
      <c r="E5" s="50"/>
      <c r="F5" s="6" t="s">
        <v>6</v>
      </c>
      <c r="G5" s="6" t="s">
        <v>7</v>
      </c>
      <c r="H5" s="7" t="s">
        <v>11</v>
      </c>
      <c r="I5" s="45"/>
      <c r="J5" s="45"/>
    </row>
    <row r="6" spans="1:10" ht="15.75" x14ac:dyDescent="0.25">
      <c r="A6" s="1">
        <v>1</v>
      </c>
      <c r="B6" s="1">
        <v>2</v>
      </c>
      <c r="C6" s="1">
        <v>3</v>
      </c>
      <c r="D6" s="1">
        <v>4</v>
      </c>
      <c r="E6" s="1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 ht="84" customHeight="1" x14ac:dyDescent="0.2">
      <c r="A7" s="8" t="s">
        <v>35</v>
      </c>
      <c r="B7" s="9">
        <v>198</v>
      </c>
      <c r="C7" s="33" t="s">
        <v>16</v>
      </c>
      <c r="D7" s="32">
        <f>60778.19+9974.17</f>
        <v>70752.36</v>
      </c>
      <c r="E7" s="11">
        <v>965.08</v>
      </c>
      <c r="F7" s="28">
        <v>2191.96</v>
      </c>
      <c r="G7" s="28">
        <v>600</v>
      </c>
      <c r="H7" s="28">
        <v>7528.12</v>
      </c>
      <c r="I7" s="10">
        <f>F7-D7</f>
        <v>-68560.399999999994</v>
      </c>
      <c r="J7" s="10">
        <f>F7-E7</f>
        <v>1226.8800000000001</v>
      </c>
    </row>
    <row r="8" spans="1:10" ht="60" x14ac:dyDescent="0.2">
      <c r="A8" s="24" t="s">
        <v>36</v>
      </c>
      <c r="B8" s="9">
        <v>198</v>
      </c>
      <c r="C8" s="33" t="s">
        <v>17</v>
      </c>
      <c r="D8" s="32">
        <v>535.61</v>
      </c>
      <c r="E8" s="25">
        <v>465.61</v>
      </c>
      <c r="F8" s="29">
        <v>465.61</v>
      </c>
      <c r="G8" s="29">
        <v>0</v>
      </c>
      <c r="H8" s="29">
        <v>0</v>
      </c>
      <c r="I8" s="10">
        <f>SUM(F8-D8)</f>
        <v>-70</v>
      </c>
      <c r="J8" s="10">
        <f>SUM(F8-E8)</f>
        <v>0</v>
      </c>
    </row>
    <row r="9" spans="1:10" ht="75" x14ac:dyDescent="0.2">
      <c r="A9" s="24" t="s">
        <v>37</v>
      </c>
      <c r="B9" s="9">
        <v>198</v>
      </c>
      <c r="C9" s="33" t="s">
        <v>18</v>
      </c>
      <c r="D9" s="16">
        <v>6858.04</v>
      </c>
      <c r="E9" s="25">
        <v>7401.43</v>
      </c>
      <c r="F9" s="29">
        <v>35316.58</v>
      </c>
      <c r="G9" s="29">
        <v>32681.33</v>
      </c>
      <c r="H9" s="29">
        <v>32788.400000000001</v>
      </c>
      <c r="I9" s="10">
        <f>SUM(F9-D9)</f>
        <v>28458.54</v>
      </c>
      <c r="J9" s="10">
        <f>SUM(F9-E9)</f>
        <v>27915.15</v>
      </c>
    </row>
    <row r="10" spans="1:10" ht="64.5" customHeight="1" x14ac:dyDescent="0.2">
      <c r="A10" s="14" t="s">
        <v>38</v>
      </c>
      <c r="B10" s="9">
        <v>198</v>
      </c>
      <c r="C10" s="33" t="s">
        <v>19</v>
      </c>
      <c r="D10" s="16">
        <v>39960.980000000003</v>
      </c>
      <c r="E10" s="16">
        <v>13043.65</v>
      </c>
      <c r="F10" s="34">
        <v>8701.2099999999991</v>
      </c>
      <c r="G10" s="34">
        <v>328.1</v>
      </c>
      <c r="H10" s="34">
        <v>328.1</v>
      </c>
      <c r="I10" s="10">
        <f t="shared" ref="I10:I28" si="0">F10-D10</f>
        <v>-31259.770000000004</v>
      </c>
      <c r="J10" s="10">
        <f t="shared" ref="J10:J28" si="1">F10-E10</f>
        <v>-4342.4400000000005</v>
      </c>
    </row>
    <row r="11" spans="1:10" ht="45" x14ac:dyDescent="0.2">
      <c r="A11" s="12" t="s">
        <v>41</v>
      </c>
      <c r="B11" s="9">
        <v>498</v>
      </c>
      <c r="C11" s="33" t="s">
        <v>20</v>
      </c>
      <c r="D11" s="13">
        <v>641.91999999999996</v>
      </c>
      <c r="E11" s="13">
        <v>604.53</v>
      </c>
      <c r="F11" s="39">
        <v>599.80999999999995</v>
      </c>
      <c r="G11" s="34">
        <v>0</v>
      </c>
      <c r="H11" s="34">
        <v>0</v>
      </c>
      <c r="I11" s="10">
        <f t="shared" si="0"/>
        <v>-42.110000000000014</v>
      </c>
      <c r="J11" s="10">
        <f t="shared" si="1"/>
        <v>-4.7200000000000273</v>
      </c>
    </row>
    <row r="12" spans="1:10" ht="45" customHeight="1" x14ac:dyDescent="0.25">
      <c r="A12" s="17" t="s">
        <v>40</v>
      </c>
      <c r="B12" s="9">
        <v>198</v>
      </c>
      <c r="C12" s="33" t="s">
        <v>21</v>
      </c>
      <c r="D12" s="26">
        <v>900.75</v>
      </c>
      <c r="E12" s="18">
        <v>4213.07</v>
      </c>
      <c r="F12" s="38">
        <v>479.56</v>
      </c>
      <c r="G12" s="34">
        <v>612</v>
      </c>
      <c r="H12" s="34">
        <v>612</v>
      </c>
      <c r="I12" s="10">
        <f t="shared" si="0"/>
        <v>-421.19</v>
      </c>
      <c r="J12" s="10">
        <f t="shared" si="1"/>
        <v>-3733.5099999999998</v>
      </c>
    </row>
    <row r="13" spans="1:10" ht="30" x14ac:dyDescent="0.25">
      <c r="A13" s="17" t="s">
        <v>39</v>
      </c>
      <c r="B13" s="9">
        <v>498</v>
      </c>
      <c r="C13" s="33" t="s">
        <v>22</v>
      </c>
      <c r="D13" s="18">
        <v>281</v>
      </c>
      <c r="E13" s="18">
        <v>400</v>
      </c>
      <c r="F13" s="36">
        <v>624.20000000000005</v>
      </c>
      <c r="G13" s="34">
        <v>644.55999999999995</v>
      </c>
      <c r="H13" s="34">
        <v>665.94</v>
      </c>
      <c r="I13" s="10">
        <f t="shared" si="0"/>
        <v>343.20000000000005</v>
      </c>
      <c r="J13" s="10">
        <f t="shared" si="1"/>
        <v>224.20000000000005</v>
      </c>
    </row>
    <row r="14" spans="1:10" ht="51.75" customHeight="1" x14ac:dyDescent="0.25">
      <c r="A14" s="30" t="s">
        <v>42</v>
      </c>
      <c r="B14" s="9">
        <v>198</v>
      </c>
      <c r="C14" s="33" t="s">
        <v>23</v>
      </c>
      <c r="D14" s="31">
        <v>12918.23</v>
      </c>
      <c r="E14" s="18">
        <v>27836.87</v>
      </c>
      <c r="F14" s="36">
        <f>11314.04+181378.84</f>
        <v>192692.88</v>
      </c>
      <c r="G14" s="34">
        <v>108238.56</v>
      </c>
      <c r="H14" s="34">
        <v>29207.87</v>
      </c>
      <c r="I14" s="10">
        <f t="shared" ref="I14" si="2">F14-D14</f>
        <v>179774.65</v>
      </c>
      <c r="J14" s="10">
        <f t="shared" ref="J14" si="3">F14-E14</f>
        <v>164856.01</v>
      </c>
    </row>
    <row r="15" spans="1:10" ht="45" x14ac:dyDescent="0.2">
      <c r="A15" s="14" t="s">
        <v>43</v>
      </c>
      <c r="B15" s="9">
        <v>498</v>
      </c>
      <c r="C15" s="33" t="s">
        <v>24</v>
      </c>
      <c r="D15" s="16">
        <v>155723.24</v>
      </c>
      <c r="E15" s="13">
        <v>96876.800000000003</v>
      </c>
      <c r="F15" s="34">
        <v>99037.05</v>
      </c>
      <c r="G15" s="34">
        <v>90442.08</v>
      </c>
      <c r="H15" s="34">
        <v>91227.12</v>
      </c>
      <c r="I15" s="10">
        <f t="shared" si="0"/>
        <v>-56686.189999999988</v>
      </c>
      <c r="J15" s="10">
        <f t="shared" si="1"/>
        <v>2160.25</v>
      </c>
    </row>
    <row r="16" spans="1:10" ht="30" x14ac:dyDescent="0.2">
      <c r="A16" s="14" t="s">
        <v>44</v>
      </c>
      <c r="B16" s="15">
        <v>398</v>
      </c>
      <c r="C16" s="33" t="s">
        <v>25</v>
      </c>
      <c r="D16" s="16">
        <v>581238.92000000004</v>
      </c>
      <c r="E16" s="16">
        <v>644584.5</v>
      </c>
      <c r="F16" s="34">
        <v>717571.94</v>
      </c>
      <c r="G16" s="34">
        <v>661989.46</v>
      </c>
      <c r="H16" s="34">
        <v>686576.22</v>
      </c>
      <c r="I16" s="10">
        <f t="shared" si="0"/>
        <v>136333.0199999999</v>
      </c>
      <c r="J16" s="10">
        <f t="shared" si="1"/>
        <v>72987.439999999944</v>
      </c>
    </row>
    <row r="17" spans="1:10" ht="49.5" customHeight="1" x14ac:dyDescent="0.2">
      <c r="A17" s="14" t="s">
        <v>46</v>
      </c>
      <c r="B17" s="9">
        <v>498</v>
      </c>
      <c r="C17" s="33" t="s">
        <v>26</v>
      </c>
      <c r="D17" s="16">
        <v>47.3</v>
      </c>
      <c r="E17" s="16">
        <v>45</v>
      </c>
      <c r="F17" s="34">
        <v>47.3</v>
      </c>
      <c r="G17" s="34">
        <v>49.67</v>
      </c>
      <c r="H17" s="34">
        <v>52.15</v>
      </c>
      <c r="I17" s="10">
        <f t="shared" si="0"/>
        <v>0</v>
      </c>
      <c r="J17" s="10">
        <f t="shared" si="1"/>
        <v>2.2999999999999972</v>
      </c>
    </row>
    <row r="18" spans="1:10" ht="45" x14ac:dyDescent="0.2">
      <c r="A18" s="14" t="s">
        <v>45</v>
      </c>
      <c r="B18" s="9">
        <v>198</v>
      </c>
      <c r="C18" s="33" t="s">
        <v>27</v>
      </c>
      <c r="D18" s="16">
        <v>64978.22</v>
      </c>
      <c r="E18" s="16">
        <v>100232.19</v>
      </c>
      <c r="F18" s="34">
        <v>122746.45</v>
      </c>
      <c r="G18" s="34">
        <v>458066.7</v>
      </c>
      <c r="H18" s="34">
        <v>761476.26</v>
      </c>
      <c r="I18" s="10">
        <f t="shared" si="0"/>
        <v>57768.229999999996</v>
      </c>
      <c r="J18" s="10">
        <f t="shared" si="1"/>
        <v>22514.259999999995</v>
      </c>
    </row>
    <row r="19" spans="1:10" ht="49.5" customHeight="1" x14ac:dyDescent="0.2">
      <c r="A19" s="14" t="s">
        <v>47</v>
      </c>
      <c r="B19" s="9">
        <v>198</v>
      </c>
      <c r="C19" s="33" t="s">
        <v>28</v>
      </c>
      <c r="D19" s="27">
        <v>0</v>
      </c>
      <c r="E19" s="27">
        <v>2003.33</v>
      </c>
      <c r="F19" s="34">
        <v>1931.7929999999999</v>
      </c>
      <c r="G19" s="34">
        <v>1903.87</v>
      </c>
      <c r="H19" s="34">
        <v>1984.02</v>
      </c>
      <c r="I19" s="10">
        <f t="shared" si="0"/>
        <v>1931.7929999999999</v>
      </c>
      <c r="J19" s="10">
        <f t="shared" si="1"/>
        <v>-71.537000000000035</v>
      </c>
    </row>
    <row r="20" spans="1:10" ht="45" x14ac:dyDescent="0.2">
      <c r="A20" s="19" t="s">
        <v>48</v>
      </c>
      <c r="B20" s="15">
        <v>198</v>
      </c>
      <c r="C20" s="33" t="s">
        <v>29</v>
      </c>
      <c r="D20" s="27">
        <v>0</v>
      </c>
      <c r="E20" s="27">
        <v>20445.59</v>
      </c>
      <c r="F20" s="34">
        <v>700</v>
      </c>
      <c r="G20" s="34">
        <v>100</v>
      </c>
      <c r="H20" s="34">
        <v>100</v>
      </c>
      <c r="I20" s="10">
        <f t="shared" si="0"/>
        <v>700</v>
      </c>
      <c r="J20" s="10">
        <f t="shared" si="1"/>
        <v>-19745.59</v>
      </c>
    </row>
    <row r="21" spans="1:10" ht="45" x14ac:dyDescent="0.2">
      <c r="A21" s="19" t="s">
        <v>49</v>
      </c>
      <c r="B21" s="15">
        <v>198</v>
      </c>
      <c r="C21" s="33" t="s">
        <v>3</v>
      </c>
      <c r="D21" s="27">
        <v>0</v>
      </c>
      <c r="E21" s="27">
        <v>50.4</v>
      </c>
      <c r="F21" s="35">
        <v>51</v>
      </c>
      <c r="G21" s="34">
        <v>51</v>
      </c>
      <c r="H21" s="34">
        <v>51</v>
      </c>
      <c r="I21" s="10">
        <f t="shared" si="0"/>
        <v>51</v>
      </c>
      <c r="J21" s="10">
        <f t="shared" si="1"/>
        <v>0.60000000000000142</v>
      </c>
    </row>
    <row r="22" spans="1:10" ht="45" x14ac:dyDescent="0.2">
      <c r="A22" s="20" t="s">
        <v>71</v>
      </c>
      <c r="B22" s="15">
        <v>198</v>
      </c>
      <c r="C22" s="33" t="s">
        <v>70</v>
      </c>
      <c r="D22" s="27">
        <v>0</v>
      </c>
      <c r="E22" s="27">
        <v>5751.3</v>
      </c>
      <c r="F22" s="38">
        <v>7534.24</v>
      </c>
      <c r="G22" s="34">
        <v>4878.08</v>
      </c>
      <c r="H22" s="34">
        <v>4992.6000000000004</v>
      </c>
      <c r="I22" s="10">
        <f t="shared" si="0"/>
        <v>7534.24</v>
      </c>
      <c r="J22" s="10">
        <f t="shared" si="1"/>
        <v>1782.9399999999996</v>
      </c>
    </row>
    <row r="23" spans="1:10" ht="60" x14ac:dyDescent="0.2">
      <c r="A23" s="14" t="s">
        <v>50</v>
      </c>
      <c r="B23" s="15">
        <v>398</v>
      </c>
      <c r="C23" s="33" t="s">
        <v>8</v>
      </c>
      <c r="D23" s="27">
        <v>527.53</v>
      </c>
      <c r="E23" s="27">
        <v>1214.75</v>
      </c>
      <c r="F23" s="34">
        <v>319.99</v>
      </c>
      <c r="G23" s="34">
        <v>450</v>
      </c>
      <c r="H23" s="34">
        <v>450</v>
      </c>
      <c r="I23" s="10">
        <f t="shared" si="0"/>
        <v>-207.53999999999996</v>
      </c>
      <c r="J23" s="10">
        <f t="shared" si="1"/>
        <v>-894.76</v>
      </c>
    </row>
    <row r="24" spans="1:10" ht="60" x14ac:dyDescent="0.2">
      <c r="A24" s="20" t="s">
        <v>51</v>
      </c>
      <c r="B24" s="15">
        <v>198</v>
      </c>
      <c r="C24" s="33" t="s">
        <v>30</v>
      </c>
      <c r="D24" s="16">
        <v>694.64</v>
      </c>
      <c r="E24" s="16">
        <v>2483.9299999999998</v>
      </c>
      <c r="F24" s="34">
        <v>1337.12</v>
      </c>
      <c r="G24" s="34">
        <v>2076.52</v>
      </c>
      <c r="H24" s="34">
        <v>1387.96</v>
      </c>
      <c r="I24" s="10">
        <f t="shared" si="0"/>
        <v>642.4799999999999</v>
      </c>
      <c r="J24" s="10">
        <f t="shared" si="1"/>
        <v>-1146.81</v>
      </c>
    </row>
    <row r="25" spans="1:10" ht="45" x14ac:dyDescent="0.2">
      <c r="A25" s="20" t="s">
        <v>52</v>
      </c>
      <c r="B25" s="15">
        <v>498</v>
      </c>
      <c r="C25" s="33" t="s">
        <v>31</v>
      </c>
      <c r="D25" s="16">
        <f>156.51+35</f>
        <v>191.51</v>
      </c>
      <c r="E25" s="16">
        <v>136</v>
      </c>
      <c r="F25" s="34">
        <v>10</v>
      </c>
      <c r="G25" s="34">
        <v>20</v>
      </c>
      <c r="H25" s="34">
        <v>20</v>
      </c>
      <c r="I25" s="10">
        <f t="shared" si="0"/>
        <v>-181.51</v>
      </c>
      <c r="J25" s="10">
        <f t="shared" si="1"/>
        <v>-126</v>
      </c>
    </row>
    <row r="26" spans="1:10" ht="69.75" customHeight="1" x14ac:dyDescent="0.2">
      <c r="A26" s="20" t="s">
        <v>32</v>
      </c>
      <c r="B26" s="15">
        <v>198</v>
      </c>
      <c r="C26" s="33" t="s">
        <v>33</v>
      </c>
      <c r="D26" s="16">
        <v>14602.32</v>
      </c>
      <c r="E26" s="16">
        <v>23082.7</v>
      </c>
      <c r="F26" s="34">
        <v>2730.36</v>
      </c>
      <c r="G26" s="34">
        <v>100</v>
      </c>
      <c r="H26" s="34">
        <v>100</v>
      </c>
      <c r="I26" s="10">
        <f t="shared" si="0"/>
        <v>-11871.96</v>
      </c>
      <c r="J26" s="10">
        <f t="shared" si="1"/>
        <v>-20352.34</v>
      </c>
    </row>
    <row r="27" spans="1:10" ht="69.75" customHeight="1" x14ac:dyDescent="0.2">
      <c r="A27" s="19" t="s">
        <v>53</v>
      </c>
      <c r="B27" s="15">
        <v>198</v>
      </c>
      <c r="C27" s="33" t="s">
        <v>54</v>
      </c>
      <c r="D27" s="16">
        <v>100</v>
      </c>
      <c r="E27" s="16">
        <v>100</v>
      </c>
      <c r="F27" s="34">
        <v>200</v>
      </c>
      <c r="G27" s="34">
        <v>100</v>
      </c>
      <c r="H27" s="34">
        <v>100</v>
      </c>
      <c r="I27" s="10">
        <f t="shared" si="0"/>
        <v>100</v>
      </c>
      <c r="J27" s="10">
        <f t="shared" si="1"/>
        <v>100</v>
      </c>
    </row>
    <row r="28" spans="1:10" ht="58.5" customHeight="1" x14ac:dyDescent="0.2">
      <c r="A28" s="19" t="s">
        <v>55</v>
      </c>
      <c r="B28" s="15">
        <v>198</v>
      </c>
      <c r="C28" s="33" t="s">
        <v>34</v>
      </c>
      <c r="D28" s="16">
        <v>1200.04</v>
      </c>
      <c r="E28" s="16">
        <v>1177.2</v>
      </c>
      <c r="F28" s="34">
        <v>3108.58</v>
      </c>
      <c r="G28" s="34">
        <v>2784.49</v>
      </c>
      <c r="H28" s="34">
        <v>2895.87</v>
      </c>
      <c r="I28" s="10">
        <f t="shared" si="0"/>
        <v>1908.54</v>
      </c>
      <c r="J28" s="10">
        <f t="shared" si="1"/>
        <v>1931.3799999999999</v>
      </c>
    </row>
    <row r="29" spans="1:10" ht="78" customHeight="1" x14ac:dyDescent="0.2">
      <c r="A29" s="20" t="s">
        <v>56</v>
      </c>
      <c r="B29" s="15">
        <v>198</v>
      </c>
      <c r="C29" s="33" t="s">
        <v>57</v>
      </c>
      <c r="D29" s="16">
        <v>0</v>
      </c>
      <c r="E29" s="16">
        <v>20715.900000000001</v>
      </c>
      <c r="F29" s="34">
        <v>42874.01</v>
      </c>
      <c r="G29" s="34">
        <v>27095.47</v>
      </c>
      <c r="H29" s="34">
        <v>27903.119999999999</v>
      </c>
      <c r="I29" s="10">
        <f>SUM(F29-D29)</f>
        <v>42874.01</v>
      </c>
      <c r="J29" s="10">
        <f>SUM(F29-E29)</f>
        <v>22158.11</v>
      </c>
    </row>
    <row r="30" spans="1:10" ht="46.5" customHeight="1" x14ac:dyDescent="0.2">
      <c r="A30" s="20" t="s">
        <v>58</v>
      </c>
      <c r="B30" s="15">
        <v>198</v>
      </c>
      <c r="C30" s="33" t="s">
        <v>59</v>
      </c>
      <c r="D30" s="16">
        <v>0</v>
      </c>
      <c r="E30" s="16">
        <v>0</v>
      </c>
      <c r="F30" s="34">
        <v>3296</v>
      </c>
      <c r="G30" s="34">
        <v>206</v>
      </c>
      <c r="H30" s="34">
        <v>206</v>
      </c>
      <c r="I30" s="10">
        <f>SUM(F30-D30)</f>
        <v>3296</v>
      </c>
      <c r="J30" s="10">
        <f>SUM(F30-E30)</f>
        <v>3296</v>
      </c>
    </row>
    <row r="31" spans="1:10" ht="46.5" customHeight="1" x14ac:dyDescent="0.2">
      <c r="A31" s="20" t="s">
        <v>65</v>
      </c>
      <c r="B31" s="15">
        <v>198</v>
      </c>
      <c r="C31" s="33" t="s">
        <v>60</v>
      </c>
      <c r="D31" s="16">
        <v>0</v>
      </c>
      <c r="E31" s="16">
        <v>0</v>
      </c>
      <c r="F31" s="34">
        <v>2000</v>
      </c>
      <c r="G31" s="34">
        <v>573.53</v>
      </c>
      <c r="H31" s="34">
        <v>273.52999999999997</v>
      </c>
      <c r="I31" s="10">
        <f t="shared" ref="I31:I33" si="4">F31-D31</f>
        <v>2000</v>
      </c>
      <c r="J31" s="10">
        <f t="shared" ref="J31:J33" si="5">SUM(F31-E31)</f>
        <v>2000</v>
      </c>
    </row>
    <row r="32" spans="1:10" ht="46.5" customHeight="1" x14ac:dyDescent="0.2">
      <c r="A32" s="20" t="s">
        <v>66</v>
      </c>
      <c r="B32" s="15">
        <v>198</v>
      </c>
      <c r="C32" s="33" t="s">
        <v>61</v>
      </c>
      <c r="D32" s="16">
        <v>0</v>
      </c>
      <c r="E32" s="16">
        <v>508.62</v>
      </c>
      <c r="F32" s="34">
        <v>4561.9399999999996</v>
      </c>
      <c r="G32" s="34">
        <v>3424.11</v>
      </c>
      <c r="H32" s="34">
        <v>0</v>
      </c>
      <c r="I32" s="10">
        <f t="shared" si="4"/>
        <v>4561.9399999999996</v>
      </c>
      <c r="J32" s="10">
        <f t="shared" si="5"/>
        <v>4053.3199999999997</v>
      </c>
    </row>
    <row r="33" spans="1:10" ht="46.5" customHeight="1" x14ac:dyDescent="0.2">
      <c r="A33" s="20" t="s">
        <v>67</v>
      </c>
      <c r="B33" s="15">
        <v>198</v>
      </c>
      <c r="C33" s="33" t="s">
        <v>62</v>
      </c>
      <c r="D33" s="16">
        <v>0</v>
      </c>
      <c r="E33" s="16">
        <v>29331.25</v>
      </c>
      <c r="F33" s="34">
        <v>14556.57</v>
      </c>
      <c r="G33" s="34">
        <v>13489.29</v>
      </c>
      <c r="H33" s="34">
        <v>13520.87</v>
      </c>
      <c r="I33" s="10">
        <f t="shared" si="4"/>
        <v>14556.57</v>
      </c>
      <c r="J33" s="10">
        <f t="shared" si="5"/>
        <v>-14774.68</v>
      </c>
    </row>
    <row r="34" spans="1:10" ht="54.75" customHeight="1" x14ac:dyDescent="0.2">
      <c r="A34" s="20" t="s">
        <v>68</v>
      </c>
      <c r="B34" s="15">
        <v>198</v>
      </c>
      <c r="C34" s="33" t="s">
        <v>63</v>
      </c>
      <c r="D34" s="16">
        <v>0</v>
      </c>
      <c r="E34" s="16">
        <v>15965.27</v>
      </c>
      <c r="F34" s="34">
        <v>36069.82</v>
      </c>
      <c r="G34" s="34">
        <v>16393.32</v>
      </c>
      <c r="H34" s="34">
        <v>16393.32</v>
      </c>
      <c r="I34" s="10">
        <f>SUM(F34-D34)</f>
        <v>36069.82</v>
      </c>
      <c r="J34" s="10">
        <f>SUM(F34-E34)</f>
        <v>20104.55</v>
      </c>
    </row>
    <row r="35" spans="1:10" ht="60" customHeight="1" x14ac:dyDescent="0.2">
      <c r="A35" s="20" t="s">
        <v>69</v>
      </c>
      <c r="B35" s="15">
        <v>198</v>
      </c>
      <c r="C35" s="33" t="s">
        <v>64</v>
      </c>
      <c r="D35" s="16">
        <v>0</v>
      </c>
      <c r="E35" s="16">
        <v>1983.72</v>
      </c>
      <c r="F35" s="34">
        <v>2601.5100000000002</v>
      </c>
      <c r="G35" s="34">
        <v>2655.51</v>
      </c>
      <c r="H35" s="34">
        <v>2683.79</v>
      </c>
      <c r="I35" s="10">
        <f>SUM(F35-D35)</f>
        <v>2601.5100000000002</v>
      </c>
      <c r="J35" s="10">
        <f>SUM(F35-E35)</f>
        <v>617.79000000000019</v>
      </c>
    </row>
    <row r="36" spans="1:10" s="2" customFormat="1" ht="14.25" x14ac:dyDescent="0.2">
      <c r="A36" s="21" t="s">
        <v>2</v>
      </c>
      <c r="B36" s="22"/>
      <c r="C36" s="22"/>
      <c r="D36" s="23">
        <f>SUM(D7:D35)</f>
        <v>952152.6100000001</v>
      </c>
      <c r="E36" s="23">
        <f>SUM(E7:E35)</f>
        <v>1021618.69</v>
      </c>
      <c r="F36" s="37">
        <f>SUM(F7:F35)</f>
        <v>1304357.4830000002</v>
      </c>
      <c r="G36" s="37">
        <f>SUM(G7:G35)</f>
        <v>1429953.6500000004</v>
      </c>
      <c r="H36" s="37">
        <f>SUM(H7:H35)</f>
        <v>1683524.2600000007</v>
      </c>
      <c r="I36" s="23">
        <f t="shared" ref="I36:J36" si="6">SUM(I7:I35)</f>
        <v>352204.87299999991</v>
      </c>
      <c r="J36" s="23">
        <f t="shared" si="6"/>
        <v>282738.79299999989</v>
      </c>
    </row>
  </sheetData>
  <mergeCells count="10">
    <mergeCell ref="A1:J1"/>
    <mergeCell ref="F4:H4"/>
    <mergeCell ref="I4:I5"/>
    <mergeCell ref="J4:J5"/>
    <mergeCell ref="A2:E2"/>
    <mergeCell ref="A4:A5"/>
    <mergeCell ref="B4:B5"/>
    <mergeCell ref="C4:C5"/>
    <mergeCell ref="D4:D5"/>
    <mergeCell ref="E4:E5"/>
  </mergeCells>
  <phoneticPr fontId="21" type="noConversion"/>
  <pageMargins left="0.98425196850393704" right="0.59055118110236227" top="0.78740157480314965" bottom="0.6692913385826772" header="0.51181102362204722" footer="0.51181102362204722"/>
  <pageSetup paperSize="9" scale="6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FedorenkoEA</cp:lastModifiedBy>
  <cp:lastPrinted>2021-10-28T02:35:26Z</cp:lastPrinted>
  <dcterms:created xsi:type="dcterms:W3CDTF">2013-10-24T03:36:12Z</dcterms:created>
  <dcterms:modified xsi:type="dcterms:W3CDTF">2023-11-24T07:37:40Z</dcterms:modified>
</cp:coreProperties>
</file>